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215"/>
  <workbookPr/>
  <mc:AlternateContent xmlns:mc="http://schemas.openxmlformats.org/markup-compatibility/2006">
    <mc:Choice Requires="x15">
      <x15ac:absPath xmlns:x15ac="http://schemas.microsoft.com/office/spreadsheetml/2010/11/ac" url="/Users/lhamolhamo/Documents/Lhamo File/FORMULA/"/>
    </mc:Choice>
  </mc:AlternateContent>
  <bookViews>
    <workbookView xWindow="0" yWindow="460" windowWidth="28800" windowHeight="16240" tabRatio="887" activeTab="1"/>
  </bookViews>
  <sheets>
    <sheet name="Instruction" sheetId="2" r:id="rId1"/>
    <sheet name="CALCULATOR STT" sheetId="8" r:id="rId2"/>
    <sheet name="CALCULATOR LTT " sheetId="4" r:id="rId3"/>
    <sheet name="CALCULATOR EOL" sheetId="7" r:id="rId4"/>
    <sheet name="CALCULATOR PROMOTION" sheetId="1" r:id="rId5"/>
    <sheet name="CALCULATOR CS Award" sheetId="5" r:id="rId6"/>
    <sheet name="CALCULATOR Supperannuation" sheetId="6" r:id="rId7"/>
    <sheet name="CALCULATOR Doctor Careerpath" sheetId="9" r:id="rId8"/>
  </sheets>
  <definedNames>
    <definedName name="_xlnm.Print_Area" localSheetId="7">'CALCULATOR Doctor Careerpath'!$A$1:$E$23</definedName>
    <definedName name="_xlnm.Print_Area" localSheetId="2">'CALCULATOR LTT '!$A$1:$E$23</definedName>
    <definedName name="_xlnm.Print_Area" localSheetId="4">'CALCULATOR PROMOTION'!$A$1:$E$27</definedName>
    <definedName name="_xlnm.Print_Area" localSheetId="1">'CALCULATOR STT'!$A$1:$C$13</definedName>
    <definedName name="_xlnm.Print_Area" localSheetId="0">Instruction!$C$32</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16" i="4" l="1"/>
  <c r="B12" i="8"/>
  <c r="D18" i="7"/>
  <c r="B18" i="7"/>
  <c r="B18" i="9"/>
  <c r="B14" i="9"/>
  <c r="B23" i="9"/>
  <c r="B22" i="9"/>
  <c r="B13" i="9"/>
  <c r="B4" i="6"/>
  <c r="C4" i="6"/>
  <c r="E4" i="6"/>
  <c r="D27" i="1"/>
  <c r="B11" i="8"/>
  <c r="B15" i="1"/>
  <c r="B16" i="1"/>
  <c r="B17" i="1"/>
  <c r="B18" i="1"/>
  <c r="B25" i="7"/>
  <c r="B23" i="4"/>
  <c r="B27" i="1"/>
  <c r="B12" i="5"/>
  <c r="B9" i="5"/>
  <c r="D23" i="4"/>
  <c r="D11" i="7"/>
  <c r="B11" i="7"/>
  <c r="B6" i="5"/>
  <c r="D16" i="4"/>
</calcChain>
</file>

<file path=xl/sharedStrings.xml><?xml version="1.0" encoding="utf-8"?>
<sst xmlns="http://schemas.openxmlformats.org/spreadsheetml/2006/main" count="161" uniqueCount="109">
  <si>
    <t>PMC</t>
  </si>
  <si>
    <t>Civil Service Award (10 Years)</t>
  </si>
  <si>
    <t>Civil Service Award (20 Years)</t>
  </si>
  <si>
    <t>Civil Service Award (30 Years)</t>
  </si>
  <si>
    <t>PMC (Upto P2), SSC (S5 to S1) &amp; OC ( Upto O1)</t>
  </si>
  <si>
    <t>SSC &amp; OC</t>
  </si>
  <si>
    <t>PMC/SSC/OC</t>
  </si>
  <si>
    <t>Months</t>
  </si>
  <si>
    <t>Days</t>
  </si>
  <si>
    <t>SSC/ OC</t>
  </si>
  <si>
    <t>PMC/SSC (SS4,SS3,SS2,SS1)</t>
  </si>
  <si>
    <t>FOR NEW APPOINTEES</t>
  </si>
  <si>
    <t xml:space="preserve">Due for Promotion </t>
  </si>
  <si>
    <t xml:space="preserve"> </t>
  </si>
  <si>
    <t>ELIGIBLE FOR LONG TERM STUDY</t>
  </si>
  <si>
    <t>ELIGIBLE FOR EOL WITH NO OTHER OBLIGATIONS</t>
  </si>
  <si>
    <t>ELIGIBLE FOR EOL WITH STUDY OBLIGATION</t>
  </si>
  <si>
    <t>ELIGIBLE FOR EOL WITH SECONDMENT OBLIGATION</t>
  </si>
  <si>
    <t>SUPPERANNUATION DATE</t>
  </si>
  <si>
    <t>ELIGIBLE FOR NEXT STT</t>
  </si>
  <si>
    <t>ESC</t>
  </si>
  <si>
    <t xml:space="preserve">Note: </t>
  </si>
  <si>
    <t>Tips to use the HR Calculator</t>
  </si>
  <si>
    <t>Example</t>
  </si>
  <si>
    <t>ESC;PMC;SSC &amp; OC</t>
  </si>
  <si>
    <t>SSC (S1 to SS4,SS3,SS2 &amp; SS1)</t>
  </si>
  <si>
    <t>ELIGIBLE FOR  STT after LTT</t>
  </si>
  <si>
    <t>Due for first promotion, if study availed after more than 3 yrs ≤ 3 yrs 6 mm</t>
  </si>
  <si>
    <t>Due for first promotion, if availed  exactly after 4 yrs</t>
  </si>
  <si>
    <t>Due for first promotion, If study availed after 4 yrs ≤ 4 yrs 6 mm</t>
  </si>
  <si>
    <t>Broad Bandshould shall either fall on Jan or July of every year.</t>
  </si>
  <si>
    <t>Note: For training gap refer SCHEDULE 9A</t>
  </si>
  <si>
    <t>Total Seniorty Lost</t>
  </si>
  <si>
    <t>Total duration of MBBS/BDS</t>
  </si>
  <si>
    <t>Due for first promotion, if seniority lost during MBBS/BDS</t>
  </si>
  <si>
    <r>
      <rPr>
        <sz val="16"/>
        <color rgb="FFFF0000"/>
        <rFont val="Courier"/>
        <family val="3"/>
      </rPr>
      <t xml:space="preserve">* </t>
    </r>
    <r>
      <rPr>
        <sz val="11"/>
        <color theme="1"/>
        <rFont val="Courier"/>
        <family val="3"/>
      </rPr>
      <t>Insert Last date of promotion</t>
    </r>
  </si>
  <si>
    <t>Instructions</t>
  </si>
  <si>
    <t>* Must enter date and duration in months or days</t>
  </si>
  <si>
    <t>CALCULATOR(STT) 1: ELIGIBLE FOR STT (Two ex-country trainings)</t>
  </si>
  <si>
    <r>
      <t xml:space="preserve"> </t>
    </r>
    <r>
      <rPr>
        <sz val="16"/>
        <color rgb="FFFF0000"/>
        <rFont val="Courier"/>
        <family val="3"/>
      </rPr>
      <t xml:space="preserve">* </t>
    </r>
    <r>
      <rPr>
        <sz val="11"/>
        <color theme="1"/>
        <rFont val="Courier"/>
        <family val="3"/>
      </rPr>
      <t>Insert Extraordinary leave (EOL) Duration</t>
    </r>
  </si>
  <si>
    <r>
      <rPr>
        <sz val="16"/>
        <color rgb="FFFF0000"/>
        <rFont val="Courier"/>
        <family val="3"/>
      </rPr>
      <t>*</t>
    </r>
    <r>
      <rPr>
        <sz val="11"/>
        <color theme="1"/>
        <rFont val="Courier"/>
        <family val="3"/>
      </rPr>
      <t xml:space="preserve"> Insert Extraordinary leave (EOL) Duration</t>
    </r>
  </si>
  <si>
    <t>CALCULATOR(LTT) 1: ELIGIBLE FOR LONG TERM STUDY</t>
  </si>
  <si>
    <t>CALCULATOR(LTT) 2: IN-SERVICE WHO NEED NOT SERVE PROBATION PERIOD</t>
  </si>
  <si>
    <r>
      <rPr>
        <b/>
        <sz val="11"/>
        <color theme="1"/>
        <rFont val="Calibri"/>
        <family val="2"/>
        <scheme val="minor"/>
      </rPr>
      <t>Step 2:</t>
    </r>
    <r>
      <rPr>
        <sz val="11"/>
        <color theme="1"/>
        <rFont val="Calibri"/>
        <family val="2"/>
        <scheme val="minor"/>
      </rPr>
      <t xml:space="preserve"> Select relevant position category. E.g. PMC or SSC/OC</t>
    </r>
  </si>
  <si>
    <r>
      <rPr>
        <b/>
        <sz val="11"/>
        <color theme="1"/>
        <rFont val="Calibri"/>
        <family val="2"/>
        <scheme val="minor"/>
      </rPr>
      <t>Step 1:</t>
    </r>
    <r>
      <rPr>
        <sz val="11"/>
        <color theme="1"/>
        <rFont val="Calibri"/>
        <family val="2"/>
        <scheme val="minor"/>
      </rPr>
      <t xml:space="preserve"> Use </t>
    </r>
    <r>
      <rPr>
        <i/>
        <sz val="11"/>
        <color theme="1"/>
        <rFont val="Calibri"/>
        <family val="2"/>
        <scheme val="minor"/>
      </rPr>
      <t>Calculator (LTT) 1</t>
    </r>
    <r>
      <rPr>
        <sz val="11"/>
        <color theme="1"/>
        <rFont val="Calibri"/>
        <family val="2"/>
        <scheme val="minor"/>
      </rPr>
      <t xml:space="preserve"> for new appointees  and </t>
    </r>
    <r>
      <rPr>
        <i/>
        <sz val="11"/>
        <color theme="1"/>
        <rFont val="Calibri"/>
        <family val="2"/>
        <scheme val="minor"/>
      </rPr>
      <t>Calculator (LTT) 2</t>
    </r>
    <r>
      <rPr>
        <sz val="11"/>
        <color theme="1"/>
        <rFont val="Calibri"/>
        <family val="2"/>
        <scheme val="minor"/>
      </rPr>
      <t xml:space="preserve"> for in-service selected through BCSE and placed in PMC. These calculators are used to check the eligible date to pursue long term study.</t>
    </r>
  </si>
  <si>
    <r>
      <rPr>
        <b/>
        <sz val="11"/>
        <color theme="1"/>
        <rFont val="Calibri"/>
        <family val="2"/>
        <scheme val="minor"/>
      </rPr>
      <t>Step 3:</t>
    </r>
    <r>
      <rPr>
        <sz val="11"/>
        <color theme="1"/>
        <rFont val="Calibri"/>
        <family val="2"/>
        <scheme val="minor"/>
      </rPr>
      <t xml:space="preserve"> Insert the necessary information required </t>
    </r>
    <r>
      <rPr>
        <sz val="14"/>
        <color rgb="FFFF0000"/>
        <rFont val="Calibri"/>
        <family val="2"/>
        <scheme val="minor"/>
      </rPr>
      <t>*</t>
    </r>
  </si>
  <si>
    <r>
      <t xml:space="preserve"> </t>
    </r>
    <r>
      <rPr>
        <sz val="16"/>
        <color rgb="FFFF0000"/>
        <rFont val="Courier"/>
        <family val="3"/>
      </rPr>
      <t xml:space="preserve">* </t>
    </r>
    <r>
      <rPr>
        <sz val="10"/>
        <color theme="1"/>
        <rFont val="Courier"/>
        <family val="3"/>
      </rPr>
      <t>Insert Secondment obligation</t>
    </r>
  </si>
  <si>
    <r>
      <t xml:space="preserve"> </t>
    </r>
    <r>
      <rPr>
        <sz val="16"/>
        <color rgb="FFFF0000"/>
        <rFont val="Courier"/>
        <family val="3"/>
      </rPr>
      <t xml:space="preserve">* </t>
    </r>
    <r>
      <rPr>
        <sz val="10"/>
        <color theme="1"/>
        <rFont val="Courier"/>
        <family val="3"/>
      </rPr>
      <t xml:space="preserve">Insert Study Leave obligation
</t>
    </r>
  </si>
  <si>
    <t>CALCULATOR (EOL) 3: ELIGIBLE FOR EOL WITH SECONDMENT OBLIGATION</t>
  </si>
  <si>
    <t>CALCULATOR(EOL) 1: ELIGIBLE FOR EOL WITHOUT LTT OBLIGATION</t>
  </si>
  <si>
    <t>CALCULATOR(EOL) 2: ELIGIBLE FOR EOL WITH LTT OBLIGATION</t>
  </si>
  <si>
    <r>
      <rPr>
        <b/>
        <sz val="11"/>
        <color theme="1"/>
        <rFont val="Calibri"/>
        <family val="2"/>
        <scheme val="minor"/>
      </rPr>
      <t>Step 1:</t>
    </r>
    <r>
      <rPr>
        <sz val="11"/>
        <color theme="1"/>
        <rFont val="Calibri"/>
        <family val="2"/>
        <scheme val="minor"/>
      </rPr>
      <t xml:space="preserve"> Use </t>
    </r>
    <r>
      <rPr>
        <i/>
        <sz val="11"/>
        <color theme="1"/>
        <rFont val="Calibri"/>
        <family val="2"/>
        <scheme val="minor"/>
      </rPr>
      <t>Calculator (EOL) 1</t>
    </r>
    <r>
      <rPr>
        <sz val="11"/>
        <color theme="1"/>
        <rFont val="Calibri"/>
        <family val="2"/>
        <scheme val="minor"/>
      </rPr>
      <t xml:space="preserve"> to check the eligible date for EOL with no obligation, use </t>
    </r>
    <r>
      <rPr>
        <i/>
        <sz val="11"/>
        <color theme="1"/>
        <rFont val="Calibri"/>
        <family val="2"/>
        <scheme val="minor"/>
      </rPr>
      <t xml:space="preserve">Calculator (EOL) 2 </t>
    </r>
    <r>
      <rPr>
        <sz val="11"/>
        <color theme="1"/>
        <rFont val="Calibri"/>
        <family val="2"/>
        <scheme val="minor"/>
      </rPr>
      <t>if there is LTT obligation and use Calculator (EOL) 3 if there is secondment obligation.</t>
    </r>
  </si>
  <si>
    <r>
      <rPr>
        <i/>
        <sz val="10"/>
        <color rgb="FFFF0000"/>
        <rFont val="Calibri"/>
        <family val="2"/>
        <scheme val="minor"/>
      </rPr>
      <t xml:space="preserve">* </t>
    </r>
    <r>
      <rPr>
        <i/>
        <sz val="10"/>
        <rFont val="Calibri"/>
        <family val="2"/>
        <scheme val="minor"/>
      </rPr>
      <t>Must enter date and duration in months or days</t>
    </r>
  </si>
  <si>
    <r>
      <t xml:space="preserve"> </t>
    </r>
    <r>
      <rPr>
        <sz val="16"/>
        <color rgb="FFFF0000"/>
        <rFont val="Courier"/>
        <family val="3"/>
      </rPr>
      <t>*</t>
    </r>
    <r>
      <rPr>
        <sz val="11"/>
        <color theme="1"/>
        <rFont val="Courier"/>
        <family val="3"/>
      </rPr>
      <t xml:space="preserve"> Insert Study Leave after deducting 18 months of active service
</t>
    </r>
  </si>
  <si>
    <r>
      <rPr>
        <sz val="11"/>
        <color rgb="FFFF0000"/>
        <rFont val="Courier"/>
        <family val="3"/>
      </rPr>
      <t xml:space="preserve"> </t>
    </r>
    <r>
      <rPr>
        <sz val="16"/>
        <color rgb="FFFF0000"/>
        <rFont val="Courier"/>
        <family val="3"/>
      </rPr>
      <t xml:space="preserve">* </t>
    </r>
    <r>
      <rPr>
        <sz val="11"/>
        <color theme="1"/>
        <rFont val="Courier"/>
        <family val="3"/>
      </rPr>
      <t>Insert EOL duration and Medical leave exceeding more than 3 mm</t>
    </r>
  </si>
  <si>
    <t>CALCULATOR(PROMOTION) 1:  FIRST PROMOTION</t>
  </si>
  <si>
    <t>CALCULATOR(PROMOTION) 2:SECOND BROAD BAND PROMOTION ONWARDS</t>
  </si>
  <si>
    <r>
      <rPr>
        <i/>
        <sz val="14"/>
        <color rgb="FFFF0000"/>
        <rFont val="Calibri"/>
        <family val="2"/>
        <scheme val="minor"/>
      </rPr>
      <t xml:space="preserve">* </t>
    </r>
    <r>
      <rPr>
        <i/>
        <sz val="10"/>
        <rFont val="Calibri"/>
        <family val="2"/>
        <scheme val="minor"/>
      </rPr>
      <t>Must enter date and duration in months or days</t>
    </r>
  </si>
  <si>
    <r>
      <rPr>
        <b/>
        <sz val="11"/>
        <rFont val="Calibri"/>
        <family val="2"/>
        <scheme val="minor"/>
      </rPr>
      <t>Step 1:</t>
    </r>
    <r>
      <rPr>
        <sz val="11"/>
        <rFont val="Calibri"/>
        <family val="2"/>
        <scheme val="minor"/>
      </rPr>
      <t xml:space="preserve"> Use </t>
    </r>
    <r>
      <rPr>
        <i/>
        <sz val="11"/>
        <rFont val="Calibri"/>
        <family val="2"/>
        <scheme val="minor"/>
      </rPr>
      <t>Calculator (PROMOTION) 1</t>
    </r>
    <r>
      <rPr>
        <sz val="11"/>
        <rFont val="Calibri"/>
        <family val="2"/>
        <scheme val="minor"/>
      </rPr>
      <t xml:space="preserve"> to check the eligible date for first promotion irrespective of position category. The eligible date for promotion is dependent on when the Long Term study was availed and therefore the  relevant  box for due date of promotion is to be checked. Use </t>
    </r>
    <r>
      <rPr>
        <i/>
        <sz val="11"/>
        <rFont val="Calibri"/>
        <family val="2"/>
        <scheme val="minor"/>
      </rPr>
      <t xml:space="preserve">Calculator (PROMOTION) 2 </t>
    </r>
    <r>
      <rPr>
        <sz val="11"/>
        <rFont val="Calibri"/>
        <family val="2"/>
        <scheme val="minor"/>
      </rPr>
      <t>to check the due date for second promotion and onwards</t>
    </r>
  </si>
  <si>
    <r>
      <rPr>
        <b/>
        <sz val="11"/>
        <rFont val="Calibri"/>
        <family val="2"/>
        <scheme val="minor"/>
      </rPr>
      <t>Step 2:</t>
    </r>
    <r>
      <rPr>
        <sz val="11"/>
        <rFont val="Calibri"/>
        <family val="2"/>
        <scheme val="minor"/>
      </rPr>
      <t xml:space="preserve"> Select relevant position category. E.g. PMC or SSC/OC</t>
    </r>
  </si>
  <si>
    <r>
      <rPr>
        <b/>
        <sz val="11"/>
        <rFont val="Calibri"/>
        <family val="2"/>
        <scheme val="minor"/>
      </rPr>
      <t>Step 3:</t>
    </r>
    <r>
      <rPr>
        <sz val="11"/>
        <rFont val="Calibri"/>
        <family val="2"/>
        <scheme val="minor"/>
      </rPr>
      <t xml:space="preserve"> Insert the necessary information required </t>
    </r>
    <r>
      <rPr>
        <sz val="14"/>
        <color rgb="FFFF0000"/>
        <rFont val="Calibri"/>
        <family val="2"/>
        <scheme val="minor"/>
      </rPr>
      <t>*</t>
    </r>
  </si>
  <si>
    <t>CALCULATOR: CIVIL SERVICE AWARD</t>
  </si>
  <si>
    <t>SSC(S5 -S1)&amp; OC</t>
  </si>
  <si>
    <r>
      <rPr>
        <i/>
        <sz val="16"/>
        <color rgb="FFFF0000"/>
        <rFont val="Calibri"/>
        <family val="2"/>
        <scheme val="minor"/>
      </rPr>
      <t xml:space="preserve">* </t>
    </r>
    <r>
      <rPr>
        <i/>
        <sz val="12"/>
        <rFont val="Calibri"/>
        <family val="2"/>
        <scheme val="minor"/>
      </rPr>
      <t>Must enter date and duration in months or days</t>
    </r>
  </si>
  <si>
    <r>
      <rPr>
        <sz val="16"/>
        <color rgb="FFFF0000"/>
        <rFont val="Courier"/>
        <family val="3"/>
      </rPr>
      <t>*</t>
    </r>
    <r>
      <rPr>
        <sz val="11"/>
        <color theme="1"/>
        <rFont val="Courier"/>
        <family val="3"/>
      </rPr>
      <t xml:space="preserve"> Insert EOL duration
 </t>
    </r>
  </si>
  <si>
    <r>
      <rPr>
        <sz val="16"/>
        <color rgb="FFFF0000"/>
        <rFont val="Courier"/>
        <family val="3"/>
      </rPr>
      <t xml:space="preserve">* </t>
    </r>
    <r>
      <rPr>
        <sz val="11"/>
        <color theme="1"/>
        <rFont val="Courier"/>
        <family val="3"/>
      </rPr>
      <t xml:space="preserve">Insert EOL duration
 </t>
    </r>
  </si>
  <si>
    <r>
      <t xml:space="preserve">Due for Second  promotion, if seniority  lost is 6 month or less 
</t>
    </r>
    <r>
      <rPr>
        <b/>
        <i/>
        <sz val="10"/>
        <color rgb="FFFF0000"/>
        <rFont val="Calibri"/>
        <family val="2"/>
        <scheme val="minor"/>
      </rPr>
      <t>(As per Calculator (Promotion) 1)</t>
    </r>
  </si>
  <si>
    <r>
      <t xml:space="preserve">Due for Second  promotion, if seniority  lost more than 6 months ≤ 1 yr
</t>
    </r>
    <r>
      <rPr>
        <b/>
        <sz val="10"/>
        <color rgb="FFFF0000"/>
        <rFont val="Calibri"/>
        <family val="2"/>
        <scheme val="minor"/>
      </rPr>
      <t>(As per Calculator (Promotion) 1)</t>
    </r>
  </si>
  <si>
    <r>
      <rPr>
        <sz val="14"/>
        <color rgb="FFFF0000"/>
        <rFont val="Courier"/>
        <family val="3"/>
      </rPr>
      <t>*</t>
    </r>
    <r>
      <rPr>
        <sz val="11"/>
        <color theme="1"/>
        <rFont val="Courier"/>
        <family val="3"/>
      </rPr>
      <t xml:space="preserve"> Insert start date of MBBS/BDS
E.g  1-Jan-2006</t>
    </r>
  </si>
  <si>
    <r>
      <rPr>
        <sz val="14"/>
        <color rgb="FFFF0000"/>
        <rFont val="Courier"/>
        <family val="3"/>
      </rPr>
      <t xml:space="preserve">* </t>
    </r>
    <r>
      <rPr>
        <sz val="11"/>
        <color theme="1"/>
        <rFont val="Courier"/>
        <family val="3"/>
      </rPr>
      <t>Insert enddate of MBBS/BDS
 E.g  1-Jan-2006</t>
    </r>
  </si>
  <si>
    <t xml:space="preserve"> * Insert Date of Appointment
 E.g  1-Jan-2006</t>
  </si>
  <si>
    <r>
      <rPr>
        <sz val="16"/>
        <color rgb="FFFF0000"/>
        <rFont val="Courier"/>
        <family val="3"/>
      </rPr>
      <t xml:space="preserve">* </t>
    </r>
    <r>
      <rPr>
        <sz val="11"/>
        <color theme="1"/>
        <rFont val="Courier"/>
        <family val="3"/>
      </rPr>
      <t>Insert Last date of promotion
 E.g  1-Jan-2006</t>
    </r>
  </si>
  <si>
    <r>
      <rPr>
        <b/>
        <sz val="11"/>
        <color theme="1"/>
        <rFont val="Calibri"/>
        <family val="2"/>
        <scheme val="minor"/>
      </rPr>
      <t>Step 2:</t>
    </r>
    <r>
      <rPr>
        <sz val="11"/>
        <color theme="1"/>
        <rFont val="Calibri"/>
        <family val="2"/>
        <scheme val="minor"/>
      </rPr>
      <t xml:space="preserve"> Only if there is seniority lost, Doctors may avail the various types of promotions:</t>
    </r>
  </si>
  <si>
    <r>
      <t xml:space="preserve">Step 3: </t>
    </r>
    <r>
      <rPr>
        <sz val="11"/>
        <color theme="1"/>
        <rFont val="Calibri"/>
        <family val="2"/>
        <scheme val="minor"/>
      </rPr>
      <t>In Calculator 3, for due date of second promotion onwards,depending on the seniority lost, the relevant box is to be selected.</t>
    </r>
  </si>
  <si>
    <r>
      <rPr>
        <sz val="16"/>
        <color rgb="FFFF0000"/>
        <rFont val="Courier"/>
        <family val="3"/>
      </rPr>
      <t>*</t>
    </r>
    <r>
      <rPr>
        <sz val="16"/>
        <color theme="1"/>
        <rFont val="Courier"/>
        <family val="3"/>
      </rPr>
      <t xml:space="preserve"> </t>
    </r>
    <r>
      <rPr>
        <sz val="11"/>
        <color theme="1"/>
        <rFont val="Courier"/>
        <family val="3"/>
      </rPr>
      <t>Insert end date of training
 E.g.  1-Jan-2006</t>
    </r>
  </si>
  <si>
    <r>
      <rPr>
        <sz val="16"/>
        <color rgb="FFFF0000"/>
        <rFont val="Courier"/>
        <family val="3"/>
      </rPr>
      <t xml:space="preserve"> *</t>
    </r>
    <r>
      <rPr>
        <sz val="11"/>
        <color theme="1"/>
        <rFont val="Courier"/>
        <family val="3"/>
      </rPr>
      <t xml:space="preserve"> Insert Date of Appointment
E.g  1-Jan-2006</t>
    </r>
  </si>
  <si>
    <r>
      <rPr>
        <sz val="16"/>
        <rFont val="Courier"/>
        <family val="3"/>
      </rPr>
      <t xml:space="preserve">* </t>
    </r>
    <r>
      <rPr>
        <sz val="11"/>
        <rFont val="Courier"/>
        <family val="3"/>
      </rPr>
      <t>Insert Date of Appointment in the new position category
E.g  1-Jan-2006</t>
    </r>
  </si>
  <si>
    <r>
      <t xml:space="preserve"> </t>
    </r>
    <r>
      <rPr>
        <sz val="16"/>
        <color rgb="FFFF0000"/>
        <rFont val="Courier"/>
        <family val="3"/>
      </rPr>
      <t xml:space="preserve">* </t>
    </r>
    <r>
      <rPr>
        <sz val="10"/>
        <color theme="1"/>
        <rFont val="Courier"/>
        <family val="3"/>
      </rPr>
      <t xml:space="preserve"> Insert Date of Appointment
 E.g  1-Jan-2006</t>
    </r>
  </si>
  <si>
    <r>
      <t xml:space="preserve"> </t>
    </r>
    <r>
      <rPr>
        <sz val="16"/>
        <color rgb="FFFF0000"/>
        <rFont val="Courier"/>
        <family val="3"/>
      </rPr>
      <t xml:space="preserve">* </t>
    </r>
    <r>
      <rPr>
        <sz val="9"/>
        <color theme="1"/>
        <rFont val="Courier"/>
        <family val="3"/>
      </rPr>
      <t>Insert Date for completion of study
E.g  1-Jan-2006</t>
    </r>
  </si>
  <si>
    <r>
      <rPr>
        <sz val="16"/>
        <color rgb="FFFF0000"/>
        <rFont val="Courier"/>
        <family val="3"/>
      </rPr>
      <t xml:space="preserve"> * </t>
    </r>
    <r>
      <rPr>
        <sz val="10"/>
        <color theme="1"/>
        <rFont val="Courier"/>
        <family val="3"/>
      </rPr>
      <t>Insert Date for completion of secondment
E.g  1-Jan-2006</t>
    </r>
  </si>
  <si>
    <r>
      <rPr>
        <sz val="16"/>
        <color rgb="FFFF0000"/>
        <rFont val="Courier"/>
        <family val="3"/>
      </rPr>
      <t xml:space="preserve"> * </t>
    </r>
    <r>
      <rPr>
        <sz val="11"/>
        <color theme="1"/>
        <rFont val="Courier"/>
        <family val="3"/>
      </rPr>
      <t>Insert Date of Appointment
 E.g  1-Jan-2006</t>
    </r>
  </si>
  <si>
    <t>There are seven different types of Calculator as follows:</t>
  </si>
  <si>
    <t>Calculator STT</t>
  </si>
  <si>
    <t>Calculator CS Award</t>
  </si>
  <si>
    <t>Calculator Supperannuation</t>
  </si>
  <si>
    <t>Calculator LTT 1 and Calculator LTT 2</t>
  </si>
  <si>
    <t>Calculator EOL 1; Calculator EOL 2 and Calculator EOL 3</t>
  </si>
  <si>
    <t>Calculator Promotion 1 and Calculator Promotion 2</t>
  </si>
  <si>
    <t>CALCULATOR 1: DOCTOR CAREERPATH - SENIORITY LOST</t>
  </si>
  <si>
    <t>CALCULATOR 2:DOCTOR CAREERPATH - FIRST PROMOTION</t>
  </si>
  <si>
    <t>CALCULATOR 3:DOCTOR CAREERPATH - SECOND PROMOTION ONWARDS</t>
  </si>
  <si>
    <t>Calculator 1 Doctor Careerpath-Seniority Lost; Calculator 2 Doctor Careerpath-First promotion and Calculator 3 Doctor Careerpath-Second promotion onwards.</t>
  </si>
  <si>
    <t>Select the relevant HR Calculator based on the required HR Action.</t>
  </si>
  <si>
    <r>
      <t xml:space="preserve">Date and numbers to be inserted where </t>
    </r>
    <r>
      <rPr>
        <sz val="11"/>
        <color rgb="FFFF0000"/>
        <rFont val="Calibri"/>
        <family val="2"/>
        <scheme val="minor"/>
      </rPr>
      <t>asterix *</t>
    </r>
    <r>
      <rPr>
        <sz val="11"/>
        <color theme="1"/>
        <rFont val="Calibri"/>
        <family val="2"/>
        <scheme val="minor"/>
      </rPr>
      <t xml:space="preserve"> </t>
    </r>
    <r>
      <rPr>
        <sz val="11"/>
        <rFont val="Calibri"/>
        <family val="2"/>
        <scheme val="minor"/>
      </rPr>
      <t>symbol</t>
    </r>
    <r>
      <rPr>
        <sz val="11"/>
        <color theme="1"/>
        <rFont val="Calibri"/>
        <family val="2"/>
        <scheme val="minor"/>
      </rPr>
      <t xml:space="preserve"> is given. The format for the date shall be </t>
    </r>
    <r>
      <rPr>
        <i/>
        <sz val="11"/>
        <color theme="1"/>
        <rFont val="Calibri"/>
        <family val="2"/>
        <scheme val="minor"/>
      </rPr>
      <t>E.g.  1-Jan-2014.</t>
    </r>
  </si>
  <si>
    <r>
      <t>The end product are auto calculated and reflected in the gray cell with red font.</t>
    </r>
    <r>
      <rPr>
        <b/>
        <i/>
        <sz val="11"/>
        <color theme="1"/>
        <rFont val="Calibri"/>
        <family val="2"/>
        <scheme val="minor"/>
      </rPr>
      <t>E.g.</t>
    </r>
  </si>
  <si>
    <t>In the Calculator, select the position category of the civil servant where applicable
Enter dates under the correct position category where applicable</t>
  </si>
  <si>
    <t>STEP 3, 4 &amp; 5</t>
  </si>
  <si>
    <t>Instruction</t>
  </si>
  <si>
    <r>
      <rPr>
        <b/>
        <sz val="11"/>
        <color theme="1"/>
        <rFont val="Calibri"/>
        <family val="2"/>
        <scheme val="minor"/>
      </rPr>
      <t>Step 3:</t>
    </r>
    <r>
      <rPr>
        <sz val="11"/>
        <color theme="1"/>
        <rFont val="Calibri"/>
        <family val="2"/>
        <scheme val="minor"/>
      </rPr>
      <t xml:space="preserve"> Check the relevant box for due date for next ex-country STT</t>
    </r>
  </si>
  <si>
    <r>
      <rPr>
        <b/>
        <sz val="11"/>
        <color theme="1"/>
        <rFont val="Calibri"/>
        <family val="2"/>
        <scheme val="minor"/>
      </rPr>
      <t>Step 1:</t>
    </r>
    <r>
      <rPr>
        <sz val="11"/>
        <color theme="1"/>
        <rFont val="Calibri"/>
        <family val="2"/>
        <scheme val="minor"/>
      </rPr>
      <t xml:space="preserve"> Use </t>
    </r>
    <r>
      <rPr>
        <i/>
        <sz val="11"/>
        <color theme="1"/>
        <rFont val="Calibri"/>
        <family val="2"/>
        <scheme val="minor"/>
      </rPr>
      <t>Calculator (STT) 1</t>
    </r>
    <r>
      <rPr>
        <sz val="11"/>
        <color theme="1"/>
        <rFont val="Calibri"/>
        <family val="2"/>
        <scheme val="minor"/>
      </rPr>
      <t xml:space="preserve"> to check the next due date for ex-country STT.</t>
    </r>
  </si>
  <si>
    <r>
      <rPr>
        <b/>
        <sz val="11"/>
        <color theme="1"/>
        <rFont val="Calibri"/>
        <family val="2"/>
        <scheme val="minor"/>
      </rPr>
      <t>Step 2:</t>
    </r>
    <r>
      <rPr>
        <sz val="11"/>
        <color theme="1"/>
        <rFont val="Calibri"/>
        <family val="2"/>
        <scheme val="minor"/>
      </rPr>
      <t xml:space="preserve"> Insert the necessary information required </t>
    </r>
    <r>
      <rPr>
        <sz val="14"/>
        <color rgb="FFFF0000"/>
        <rFont val="Calibri"/>
        <family val="2"/>
        <scheme val="minor"/>
      </rPr>
      <t>*</t>
    </r>
  </si>
  <si>
    <r>
      <t xml:space="preserve"> </t>
    </r>
    <r>
      <rPr>
        <sz val="16"/>
        <color rgb="FFFF0000"/>
        <rFont val="Courier"/>
        <family val="3"/>
      </rPr>
      <t xml:space="preserve">* </t>
    </r>
    <r>
      <rPr>
        <sz val="12"/>
        <rFont val="Courier"/>
        <family val="3"/>
      </rPr>
      <t xml:space="preserve">Insert </t>
    </r>
    <r>
      <rPr>
        <sz val="11"/>
        <color theme="1"/>
        <rFont val="Courier"/>
        <family val="3"/>
      </rPr>
      <t>Date of Appointment
E.g  1-Jan-2006</t>
    </r>
  </si>
  <si>
    <r>
      <t xml:space="preserve"> </t>
    </r>
    <r>
      <rPr>
        <sz val="16"/>
        <color rgb="FFFF0000"/>
        <rFont val="Courier"/>
        <family val="3"/>
      </rPr>
      <t>*</t>
    </r>
    <r>
      <rPr>
        <sz val="16"/>
        <rFont val="Courier"/>
        <family val="3"/>
      </rPr>
      <t xml:space="preserve">Insert </t>
    </r>
    <r>
      <rPr>
        <sz val="11"/>
        <color theme="1"/>
        <rFont val="Courier"/>
        <family val="3"/>
      </rPr>
      <t>Date of Birth as recorded in CSIS
 E.g  1-Jan-2006</t>
    </r>
  </si>
  <si>
    <t>CALCULATOR:SUPPERANNUATION</t>
  </si>
  <si>
    <r>
      <rPr>
        <b/>
        <sz val="11"/>
        <color theme="1"/>
        <rFont val="Calibri"/>
        <family val="2"/>
        <scheme val="minor"/>
      </rPr>
      <t>Step 1:</t>
    </r>
    <r>
      <rPr>
        <sz val="11"/>
        <color theme="1"/>
        <rFont val="Calibri"/>
        <family val="2"/>
        <scheme val="minor"/>
      </rPr>
      <t xml:space="preserve"> Select Calculator 1 to check the seniority lost  for Doctors</t>
    </r>
  </si>
  <si>
    <r>
      <t xml:space="preserve">Select </t>
    </r>
    <r>
      <rPr>
        <i/>
        <sz val="11"/>
        <color theme="1"/>
        <rFont val="Calibri"/>
        <family val="2"/>
        <scheme val="minor"/>
      </rPr>
      <t>Calculator 2</t>
    </r>
    <r>
      <rPr>
        <sz val="11"/>
        <color theme="1"/>
        <rFont val="Calibri"/>
        <family val="2"/>
        <scheme val="minor"/>
      </rPr>
      <t xml:space="preserve"> to check the due take for first promotion provided there is seniority lost</t>
    </r>
  </si>
  <si>
    <t>Select Calculator 3 to check the due take for second promotion onwards provided there is seniority lost</t>
  </si>
  <si>
    <r>
      <t xml:space="preserve"> </t>
    </r>
    <r>
      <rPr>
        <sz val="16"/>
        <color rgb="FFFF0000"/>
        <rFont val="Courier"/>
        <family val="3"/>
      </rPr>
      <t xml:space="preserve">* </t>
    </r>
    <r>
      <rPr>
        <sz val="11"/>
        <color theme="1"/>
        <rFont val="Courier"/>
        <family val="3"/>
      </rPr>
      <t xml:space="preserve">Insert Study Leave </t>
    </r>
    <r>
      <rPr>
        <sz val="10"/>
        <color theme="1"/>
        <rFont val="Courier"/>
        <family val="3"/>
      </rPr>
      <t>after deducting 18 months from the total Study period</t>
    </r>
  </si>
  <si>
    <t>Due for first promotion, if study availed  exactly after 3 yrs/Not availed LTT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</si>
</sst>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49" x14ac:knownFonts="1">
    <font>
      <sz val="11"/>
      <color theme="1"/>
      <name val="Calibri"/>
      <family val="2"/>
      <scheme val="minor"/>
    </font>
    <font>
      <b/>
      <sz val="11"/>
      <color theme="1"/>
      <name val="Calibri"/>
      <family val="2"/>
      <scheme val="minor"/>
    </font>
    <font>
      <sz val="11"/>
      <color rgb="FFFF0000"/>
      <name val="Calibri"/>
      <family val="2"/>
      <scheme val="minor"/>
    </font>
    <font>
      <b/>
      <i/>
      <sz val="11"/>
      <color theme="1"/>
      <name val="Calibri"/>
      <family val="2"/>
      <scheme val="minor"/>
    </font>
    <font>
      <i/>
      <sz val="11"/>
      <color theme="1"/>
      <name val="Calibri"/>
      <family val="2"/>
      <scheme val="minor"/>
    </font>
    <font>
      <b/>
      <sz val="16"/>
      <color theme="1"/>
      <name val="Calibri"/>
      <family val="2"/>
      <scheme val="minor"/>
    </font>
    <font>
      <sz val="14"/>
      <color theme="1"/>
      <name val="Calibri"/>
      <family val="2"/>
      <scheme val="minor"/>
    </font>
    <font>
      <sz val="16"/>
      <color theme="1"/>
      <name val="Calibri"/>
      <family val="2"/>
      <scheme val="minor"/>
    </font>
    <font>
      <i/>
      <sz val="10"/>
      <color theme="1"/>
      <name val="Calibri"/>
      <family val="2"/>
      <scheme val="minor"/>
    </font>
    <font>
      <sz val="20"/>
      <color theme="1"/>
      <name val="Calibri"/>
      <family val="2"/>
      <scheme val="minor"/>
    </font>
    <font>
      <i/>
      <sz val="16"/>
      <color rgb="FFFF0000"/>
      <name val="Calibri"/>
      <family val="2"/>
      <scheme val="minor"/>
    </font>
    <font>
      <sz val="11"/>
      <name val="Calibri"/>
      <family val="2"/>
      <scheme val="minor"/>
    </font>
    <font>
      <b/>
      <sz val="14"/>
      <color rgb="FFFF0000"/>
      <name val="Calibri"/>
      <family val="2"/>
      <scheme val="minor"/>
    </font>
    <font>
      <sz val="14"/>
      <color rgb="FFFF0000"/>
      <name val="Calibri"/>
      <family val="2"/>
      <scheme val="minor"/>
    </font>
    <font>
      <b/>
      <sz val="11"/>
      <color rgb="FFFF0000"/>
      <name val="Calibri"/>
      <family val="2"/>
      <scheme val="minor"/>
    </font>
    <font>
      <i/>
      <sz val="12"/>
      <name val="Calibri"/>
      <family val="2"/>
      <scheme val="minor"/>
    </font>
    <font>
      <sz val="14"/>
      <color theme="1"/>
      <name val="Comic Sans MS"/>
      <family val="4"/>
    </font>
    <font>
      <sz val="11"/>
      <color theme="1"/>
      <name val="Comic Sans MS"/>
      <family val="4"/>
    </font>
    <font>
      <sz val="11"/>
      <color theme="1"/>
      <name val="Courier"/>
      <family val="3"/>
    </font>
    <font>
      <sz val="14"/>
      <color rgb="FFFF0000"/>
      <name val="Courier"/>
      <family val="3"/>
    </font>
    <font>
      <i/>
      <sz val="11"/>
      <color theme="1"/>
      <name val="Courier"/>
      <family val="3"/>
    </font>
    <font>
      <b/>
      <sz val="16"/>
      <name val="Courier"/>
      <family val="3"/>
    </font>
    <font>
      <sz val="11"/>
      <color rgb="FFFF0000"/>
      <name val="Courier"/>
      <family val="3"/>
    </font>
    <font>
      <b/>
      <sz val="11"/>
      <color theme="1"/>
      <name val="Courier"/>
      <family val="3"/>
    </font>
    <font>
      <b/>
      <sz val="12"/>
      <color rgb="FFFF0000"/>
      <name val="Calibri"/>
      <family val="2"/>
      <scheme val="minor"/>
    </font>
    <font>
      <sz val="16"/>
      <color rgb="FFFF0000"/>
      <name val="Courier"/>
      <family val="3"/>
    </font>
    <font>
      <sz val="12"/>
      <name val="Courier"/>
      <family val="3"/>
    </font>
    <font>
      <b/>
      <sz val="14"/>
      <color theme="1"/>
      <name val="Calibri"/>
      <family val="2"/>
      <scheme val="minor"/>
    </font>
    <font>
      <i/>
      <sz val="10"/>
      <name val="Calibri"/>
      <family val="2"/>
      <scheme val="minor"/>
    </font>
    <font>
      <sz val="10"/>
      <color theme="1"/>
      <name val="Calibri"/>
      <family val="2"/>
      <scheme val="minor"/>
    </font>
    <font>
      <b/>
      <sz val="16"/>
      <color theme="1"/>
      <name val="Courier"/>
      <family val="3"/>
    </font>
    <font>
      <b/>
      <sz val="10"/>
      <color theme="1"/>
      <name val="Courier"/>
      <family val="3"/>
    </font>
    <font>
      <b/>
      <sz val="11"/>
      <name val="Courier"/>
      <family val="3"/>
    </font>
    <font>
      <sz val="16"/>
      <color theme="1"/>
      <name val="Courier"/>
      <family val="3"/>
    </font>
    <font>
      <b/>
      <i/>
      <sz val="12"/>
      <name val="Courier"/>
      <family val="3"/>
    </font>
    <font>
      <sz val="11"/>
      <name val="Courier"/>
      <family val="3"/>
    </font>
    <font>
      <sz val="16"/>
      <name val="Courier"/>
      <family val="3"/>
    </font>
    <font>
      <b/>
      <sz val="12"/>
      <color theme="1"/>
      <name val="Courier"/>
      <family val="3"/>
    </font>
    <font>
      <sz val="12"/>
      <color theme="1"/>
      <name val="Courier"/>
      <family val="3"/>
    </font>
    <font>
      <sz val="10"/>
      <color theme="1"/>
      <name val="Courier"/>
      <family val="3"/>
    </font>
    <font>
      <sz val="9"/>
      <color theme="1"/>
      <name val="Courier"/>
      <family val="3"/>
    </font>
    <font>
      <i/>
      <sz val="10"/>
      <color rgb="FFFF0000"/>
      <name val="Calibri"/>
      <family val="2"/>
      <scheme val="minor"/>
    </font>
    <font>
      <sz val="14"/>
      <color theme="1"/>
      <name val="Courier"/>
      <family val="3"/>
    </font>
    <font>
      <i/>
      <sz val="14"/>
      <color rgb="FFFF0000"/>
      <name val="Calibri"/>
      <family val="2"/>
      <scheme val="minor"/>
    </font>
    <font>
      <b/>
      <sz val="11"/>
      <name val="Calibri"/>
      <family val="2"/>
      <scheme val="minor"/>
    </font>
    <font>
      <i/>
      <sz val="11"/>
      <name val="Calibri"/>
      <family val="2"/>
      <scheme val="minor"/>
    </font>
    <font>
      <b/>
      <i/>
      <sz val="10"/>
      <color rgb="FFFF0000"/>
      <name val="Calibri"/>
      <family val="2"/>
      <scheme val="minor"/>
    </font>
    <font>
      <b/>
      <sz val="10"/>
      <color rgb="FFFF0000"/>
      <name val="Calibri"/>
      <family val="2"/>
      <scheme val="minor"/>
    </font>
    <font>
      <sz val="8"/>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dotted">
        <color auto="1"/>
      </left>
      <right style="dotted">
        <color auto="1"/>
      </right>
      <top style="dotted">
        <color auto="1"/>
      </top>
      <bottom style="dotted">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thin">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dotted">
        <color auto="1"/>
      </left>
      <right style="dotted">
        <color auto="1"/>
      </right>
      <top style="thin">
        <color auto="1"/>
      </top>
      <bottom style="dotted">
        <color auto="1"/>
      </bottom>
      <diagonal/>
    </border>
    <border>
      <left style="thin">
        <color auto="1"/>
      </left>
      <right style="dotted">
        <color auto="1"/>
      </right>
      <top style="dotted">
        <color auto="1"/>
      </top>
      <bottom style="dotted">
        <color auto="1"/>
      </bottom>
      <diagonal/>
    </border>
    <border>
      <left style="dotted">
        <color auto="1"/>
      </left>
      <right style="thin">
        <color auto="1"/>
      </right>
      <top style="dotted">
        <color auto="1"/>
      </top>
      <bottom style="dotted">
        <color auto="1"/>
      </bottom>
      <diagonal/>
    </border>
    <border>
      <left style="dotted">
        <color auto="1"/>
      </left>
      <right style="dotted">
        <color auto="1"/>
      </right>
      <top/>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dotted">
        <color auto="1"/>
      </right>
      <top style="dotted">
        <color auto="1"/>
      </top>
      <bottom/>
      <diagonal/>
    </border>
    <border>
      <left style="thin">
        <color auto="1"/>
      </left>
      <right style="dotted">
        <color auto="1"/>
      </right>
      <top/>
      <bottom style="dotted">
        <color auto="1"/>
      </bottom>
      <diagonal/>
    </border>
    <border>
      <left style="thin">
        <color auto="1"/>
      </left>
      <right style="dotted">
        <color auto="1"/>
      </right>
      <top/>
      <bottom style="thin">
        <color auto="1"/>
      </bottom>
      <diagonal/>
    </border>
  </borders>
  <cellStyleXfs count="1">
    <xf numFmtId="0" fontId="0" fillId="0" borderId="0"/>
  </cellStyleXfs>
  <cellXfs count="262">
    <xf numFmtId="0" fontId="0" fillId="0" borderId="0" xfId="0"/>
    <xf numFmtId="0" fontId="0" fillId="0" borderId="0" xfId="0" applyProtection="1">
      <protection locked="0"/>
    </xf>
    <xf numFmtId="0" fontId="0" fillId="0" borderId="0" xfId="0" applyAlignment="1" applyProtection="1">
      <alignment vertical="center"/>
      <protection locked="0"/>
    </xf>
    <xf numFmtId="0" fontId="0" fillId="0" borderId="0" xfId="0" applyAlignment="1" applyProtection="1">
      <alignment horizontal="center"/>
      <protection locked="0"/>
    </xf>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9" fillId="0" borderId="0" xfId="0" applyFont="1" applyProtection="1">
      <protection locked="0"/>
    </xf>
    <xf numFmtId="0" fontId="1" fillId="0" borderId="0" xfId="0" applyFont="1"/>
    <xf numFmtId="0" fontId="0" fillId="0" borderId="0" xfId="0" applyAlignment="1">
      <alignment vertical="center"/>
    </xf>
    <xf numFmtId="0" fontId="0" fillId="0" borderId="1" xfId="0" applyBorder="1" applyAlignment="1">
      <alignment vertical="center"/>
    </xf>
    <xf numFmtId="0" fontId="1" fillId="0" borderId="0" xfId="0" applyFont="1" applyFill="1" applyBorder="1" applyAlignment="1">
      <alignment vertical="center"/>
    </xf>
    <xf numFmtId="0" fontId="0" fillId="0" borderId="1" xfId="0" applyBorder="1" applyAlignment="1">
      <alignment vertical="center" wrapText="1"/>
    </xf>
    <xf numFmtId="0" fontId="0" fillId="0" borderId="0" xfId="0" applyBorder="1"/>
    <xf numFmtId="0" fontId="0" fillId="0" borderId="1" xfId="0" applyBorder="1" applyAlignment="1">
      <alignment horizontal="center" vertical="center"/>
    </xf>
    <xf numFmtId="0" fontId="0" fillId="0" borderId="0" xfId="0" applyFill="1" applyBorder="1" applyAlignment="1">
      <alignment horizontal="center" vertical="center"/>
    </xf>
    <xf numFmtId="0" fontId="0" fillId="0" borderId="0" xfId="0" applyAlignment="1">
      <alignment horizontal="center"/>
    </xf>
    <xf numFmtId="0" fontId="2" fillId="0" borderId="0" xfId="0" applyFont="1"/>
    <xf numFmtId="0" fontId="16" fillId="0" borderId="0" xfId="0" applyFont="1" applyAlignment="1" applyProtection="1">
      <alignment vertical="center"/>
      <protection locked="0"/>
    </xf>
    <xf numFmtId="0" fontId="0" fillId="0" borderId="0" xfId="0" applyAlignment="1" applyProtection="1">
      <alignment horizontal="center" vertical="center"/>
      <protection locked="0"/>
    </xf>
    <xf numFmtId="0" fontId="0" fillId="0" borderId="0"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29" fillId="0" borderId="0" xfId="0" applyFont="1" applyAlignment="1" applyProtection="1">
      <alignment vertical="center"/>
      <protection locked="0"/>
    </xf>
    <xf numFmtId="0" fontId="18" fillId="0" borderId="18" xfId="0" applyFont="1" applyBorder="1" applyAlignment="1" applyProtection="1">
      <alignment horizontal="right" vertical="center" wrapText="1"/>
      <protection locked="0"/>
    </xf>
    <xf numFmtId="0" fontId="18" fillId="0" borderId="24" xfId="0" applyFont="1" applyBorder="1" applyAlignment="1" applyProtection="1">
      <alignment horizontal="right" vertical="center" wrapText="1"/>
      <protection locked="0"/>
    </xf>
    <xf numFmtId="0" fontId="14" fillId="3" borderId="24" xfId="0" applyFont="1" applyFill="1" applyBorder="1" applyAlignment="1" applyProtection="1">
      <alignment horizontal="right" vertical="center" wrapText="1"/>
      <protection locked="0"/>
    </xf>
    <xf numFmtId="0" fontId="12" fillId="3" borderId="20" xfId="0" applyFont="1" applyFill="1" applyBorder="1" applyAlignment="1" applyProtection="1">
      <alignment horizontal="right" vertical="center"/>
      <protection locked="0"/>
    </xf>
    <xf numFmtId="0" fontId="18" fillId="0" borderId="18" xfId="0" applyFont="1" applyFill="1" applyBorder="1" applyAlignment="1" applyProtection="1">
      <alignment horizontal="right" vertical="center" wrapText="1"/>
      <protection locked="0"/>
    </xf>
    <xf numFmtId="0" fontId="12" fillId="2" borderId="20" xfId="0" applyFont="1" applyFill="1" applyBorder="1" applyAlignment="1" applyProtection="1">
      <alignment horizontal="right" vertical="center" wrapText="1"/>
      <protection locked="0"/>
    </xf>
    <xf numFmtId="0" fontId="12" fillId="2" borderId="24" xfId="0" applyFont="1" applyFill="1" applyBorder="1" applyAlignment="1" applyProtection="1">
      <alignment horizontal="right" vertical="center" wrapText="1"/>
      <protection locked="0"/>
    </xf>
    <xf numFmtId="0" fontId="18" fillId="0" borderId="0" xfId="0" applyFont="1" applyProtection="1">
      <protection locked="0"/>
    </xf>
    <xf numFmtId="0" fontId="18" fillId="2" borderId="9" xfId="0" applyFont="1" applyFill="1" applyBorder="1" applyAlignment="1" applyProtection="1">
      <alignment horizontal="center"/>
      <protection locked="0"/>
    </xf>
    <xf numFmtId="0" fontId="18" fillId="0" borderId="0" xfId="0" applyFont="1" applyAlignment="1" applyProtection="1">
      <alignment vertical="center"/>
      <protection locked="0"/>
    </xf>
    <xf numFmtId="0" fontId="18" fillId="0" borderId="21" xfId="0" applyFont="1" applyBorder="1" applyAlignment="1" applyProtection="1">
      <alignment horizontal="center" vertical="center"/>
      <protection locked="0"/>
    </xf>
    <xf numFmtId="0" fontId="33" fillId="0" borderId="0" xfId="0" applyFont="1" applyAlignment="1" applyProtection="1">
      <alignment vertical="center"/>
      <protection locked="0"/>
    </xf>
    <xf numFmtId="0" fontId="18" fillId="4" borderId="0" xfId="0" applyFont="1" applyFill="1" applyAlignment="1" applyProtection="1">
      <alignment vertical="center"/>
      <protection locked="0"/>
    </xf>
    <xf numFmtId="0" fontId="18" fillId="0" borderId="0" xfId="0" applyFont="1" applyAlignment="1" applyProtection="1">
      <alignment horizontal="center"/>
      <protection locked="0"/>
    </xf>
    <xf numFmtId="0" fontId="12" fillId="2" borderId="8" xfId="0" applyFont="1" applyFill="1" applyBorder="1" applyAlignment="1" applyProtection="1">
      <alignment horizontal="right" vertical="center"/>
      <protection locked="0"/>
    </xf>
    <xf numFmtId="15" fontId="18" fillId="3" borderId="10" xfId="0" applyNumberFormat="1" applyFont="1" applyFill="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15" fontId="18" fillId="3" borderId="25" xfId="0" applyNumberFormat="1" applyFont="1" applyFill="1" applyBorder="1" applyAlignment="1" applyProtection="1">
      <alignment horizontal="center" vertical="center"/>
      <protection locked="0"/>
    </xf>
    <xf numFmtId="0" fontId="18" fillId="0" borderId="22"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12" fillId="2" borderId="20" xfId="0" applyFont="1" applyFill="1" applyBorder="1" applyAlignment="1" applyProtection="1">
      <alignment horizontal="right" vertical="center"/>
      <protection locked="0"/>
    </xf>
    <xf numFmtId="0" fontId="35" fillId="0" borderId="18" xfId="0" applyFont="1" applyBorder="1" applyAlignment="1" applyProtection="1">
      <alignment horizontal="right" vertical="center" wrapText="1"/>
      <protection locked="0"/>
    </xf>
    <xf numFmtId="0" fontId="22" fillId="0" borderId="0" xfId="0" applyFont="1" applyAlignment="1" applyProtection="1">
      <alignment vertical="center"/>
      <protection locked="0"/>
    </xf>
    <xf numFmtId="0" fontId="18" fillId="0" borderId="0" xfId="0" applyFont="1" applyFill="1" applyAlignment="1" applyProtection="1">
      <alignment vertical="center"/>
      <protection locked="0"/>
    </xf>
    <xf numFmtId="15" fontId="18" fillId="0" borderId="10" xfId="0" applyNumberFormat="1" applyFont="1" applyBorder="1" applyAlignment="1" applyProtection="1">
      <alignment horizontal="center" vertical="center"/>
      <protection locked="0"/>
    </xf>
    <xf numFmtId="0" fontId="22" fillId="0" borderId="0" xfId="0" applyFont="1" applyFill="1" applyAlignment="1" applyProtection="1">
      <alignment vertical="center"/>
      <protection locked="0"/>
    </xf>
    <xf numFmtId="1" fontId="18" fillId="0" borderId="10" xfId="0" applyNumberFormat="1" applyFont="1" applyBorder="1" applyAlignment="1" applyProtection="1">
      <alignment horizontal="center" vertical="center"/>
      <protection locked="0"/>
    </xf>
    <xf numFmtId="0" fontId="18" fillId="2" borderId="18" xfId="0" applyFont="1" applyFill="1" applyBorder="1" applyAlignment="1" applyProtection="1">
      <alignment horizontal="center"/>
      <protection locked="0"/>
    </xf>
    <xf numFmtId="0" fontId="39" fillId="0" borderId="24" xfId="0" applyFont="1" applyBorder="1" applyAlignment="1" applyProtection="1">
      <alignment horizontal="right" vertical="center" wrapText="1"/>
      <protection locked="0"/>
    </xf>
    <xf numFmtId="0" fontId="24" fillId="2" borderId="20" xfId="0" applyFont="1" applyFill="1" applyBorder="1" applyAlignment="1" applyProtection="1">
      <alignment horizontal="right" vertical="center" wrapText="1"/>
      <protection locked="0"/>
    </xf>
    <xf numFmtId="0" fontId="40" fillId="0" borderId="24" xfId="0" applyFont="1" applyBorder="1" applyAlignment="1" applyProtection="1">
      <alignment horizontal="right" vertical="center" wrapText="1"/>
      <protection locked="0"/>
    </xf>
    <xf numFmtId="15" fontId="18" fillId="0" borderId="25" xfId="0" applyNumberFormat="1" applyFont="1" applyBorder="1" applyAlignment="1" applyProtection="1">
      <alignment horizontal="center" vertical="center"/>
      <protection locked="0"/>
    </xf>
    <xf numFmtId="0" fontId="37" fillId="2" borderId="18" xfId="0" applyFont="1" applyFill="1" applyBorder="1" applyAlignment="1" applyProtection="1">
      <alignment horizontal="center" vertical="center" wrapText="1"/>
      <protection locked="0"/>
    </xf>
    <xf numFmtId="0" fontId="42" fillId="0" borderId="0" xfId="0" applyFont="1" applyAlignment="1" applyProtection="1">
      <alignment vertical="center"/>
      <protection locked="0"/>
    </xf>
    <xf numFmtId="0" fontId="23" fillId="2" borderId="9" xfId="0" applyFont="1" applyFill="1" applyBorder="1" applyAlignment="1" applyProtection="1">
      <alignment horizontal="center"/>
      <protection locked="0"/>
    </xf>
    <xf numFmtId="0" fontId="23" fillId="0" borderId="0" xfId="0" applyFont="1" applyProtection="1">
      <protection locked="0"/>
    </xf>
    <xf numFmtId="0" fontId="18" fillId="0" borderId="1" xfId="0" applyFont="1" applyBorder="1" applyAlignment="1" applyProtection="1">
      <alignment horizontal="right" vertical="center" wrapText="1"/>
      <protection locked="0"/>
    </xf>
    <xf numFmtId="0" fontId="0" fillId="0" borderId="14" xfId="0" applyBorder="1" applyAlignment="1" applyProtection="1">
      <alignment horizontal="left" vertical="center"/>
      <protection locked="0"/>
    </xf>
    <xf numFmtId="0" fontId="29" fillId="0" borderId="0" xfId="0" applyFont="1" applyAlignment="1" applyProtection="1">
      <protection locked="0"/>
    </xf>
    <xf numFmtId="0" fontId="11" fillId="0" borderId="0" xfId="0" applyFont="1" applyAlignment="1" applyProtection="1">
      <alignment vertical="center"/>
      <protection locked="0"/>
    </xf>
    <xf numFmtId="15" fontId="20" fillId="0" borderId="0" xfId="0" applyNumberFormat="1" applyFont="1" applyBorder="1" applyAlignment="1" applyProtection="1">
      <alignment horizontal="center" vertical="center" wrapText="1"/>
      <protection locked="0"/>
    </xf>
    <xf numFmtId="164" fontId="12" fillId="2" borderId="2" xfId="0" applyNumberFormat="1" applyFont="1" applyFill="1" applyBorder="1" applyAlignment="1" applyProtection="1">
      <alignment horizontal="center" vertical="center"/>
    </xf>
    <xf numFmtId="0" fontId="18" fillId="2" borderId="1" xfId="0" applyFont="1" applyFill="1" applyBorder="1" applyAlignment="1" applyProtection="1">
      <alignment horizontal="center" vertical="center"/>
      <protection locked="0"/>
    </xf>
    <xf numFmtId="0" fontId="23" fillId="2" borderId="1" xfId="0" applyFont="1" applyFill="1" applyBorder="1" applyAlignment="1" applyProtection="1">
      <alignment horizontal="center" vertical="center"/>
      <protection locked="0"/>
    </xf>
    <xf numFmtId="0" fontId="18" fillId="0" borderId="31" xfId="0" applyFont="1" applyFill="1" applyBorder="1" applyAlignment="1" applyProtection="1">
      <alignment horizontal="right" vertical="center" wrapText="1"/>
      <protection locked="0"/>
    </xf>
    <xf numFmtId="0" fontId="12" fillId="2" borderId="31" xfId="0" applyFont="1" applyFill="1" applyBorder="1" applyAlignment="1" applyProtection="1">
      <alignment horizontal="right" vertical="center" wrapText="1"/>
      <protection locked="0"/>
    </xf>
    <xf numFmtId="0" fontId="12" fillId="2" borderId="33" xfId="0" applyFont="1" applyFill="1" applyBorder="1" applyAlignment="1" applyProtection="1">
      <alignment horizontal="right" vertical="center" wrapText="1"/>
      <protection locked="0"/>
    </xf>
    <xf numFmtId="15" fontId="18" fillId="3" borderId="30" xfId="0" applyNumberFormat="1" applyFont="1" applyFill="1" applyBorder="1" applyAlignment="1" applyProtection="1">
      <alignment horizontal="center" vertical="center"/>
      <protection locked="0"/>
    </xf>
    <xf numFmtId="0" fontId="18" fillId="0" borderId="30" xfId="0" applyFont="1" applyBorder="1" applyAlignment="1" applyProtection="1">
      <alignment horizontal="center" vertical="center"/>
      <protection locked="0"/>
    </xf>
    <xf numFmtId="0" fontId="23" fillId="0" borderId="36" xfId="0" applyFont="1" applyFill="1" applyBorder="1" applyAlignment="1" applyProtection="1">
      <alignment horizontal="center" vertical="center"/>
      <protection locked="0"/>
    </xf>
    <xf numFmtId="0" fontId="18" fillId="0" borderId="31" xfId="0" applyFont="1" applyBorder="1" applyAlignment="1" applyProtection="1">
      <alignment horizontal="right" vertical="center"/>
      <protection locked="0"/>
    </xf>
    <xf numFmtId="0" fontId="18" fillId="0" borderId="31" xfId="0" applyFont="1" applyBorder="1" applyAlignment="1" applyProtection="1">
      <alignment horizontal="right" vertical="center" wrapText="1"/>
      <protection locked="0"/>
    </xf>
    <xf numFmtId="15" fontId="18" fillId="3" borderId="32" xfId="0" applyNumberFormat="1" applyFont="1" applyFill="1" applyBorder="1" applyAlignment="1" applyProtection="1">
      <alignment horizontal="center" vertical="center"/>
      <protection locked="0"/>
    </xf>
    <xf numFmtId="0" fontId="18" fillId="0" borderId="32" xfId="0" applyFont="1" applyBorder="1" applyAlignment="1" applyProtection="1">
      <alignment horizontal="center" vertical="center"/>
      <protection locked="0"/>
    </xf>
    <xf numFmtId="0" fontId="12" fillId="2" borderId="33" xfId="0" applyFont="1" applyFill="1" applyBorder="1" applyAlignment="1" applyProtection="1">
      <alignment horizontal="center" vertical="center"/>
      <protection locked="0"/>
    </xf>
    <xf numFmtId="0" fontId="18" fillId="0" borderId="30" xfId="0" applyFont="1" applyFill="1" applyBorder="1" applyAlignment="1" applyProtection="1">
      <alignment horizontal="center" vertical="center"/>
      <protection locked="0"/>
    </xf>
    <xf numFmtId="0" fontId="11" fillId="0" borderId="1" xfId="0" applyFont="1" applyFill="1" applyBorder="1" applyAlignment="1">
      <alignment vertical="center" wrapText="1"/>
    </xf>
    <xf numFmtId="0" fontId="0" fillId="0" borderId="8" xfId="0" applyFill="1" applyBorder="1" applyAlignment="1">
      <alignment horizontal="left"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7" xfId="0" applyFont="1" applyFill="1" applyBorder="1" applyAlignment="1">
      <alignment horizontal="left" vertical="center"/>
    </xf>
    <xf numFmtId="0" fontId="0" fillId="0" borderId="14" xfId="0" applyBorder="1" applyAlignment="1">
      <alignment horizontal="center"/>
    </xf>
    <xf numFmtId="0" fontId="4" fillId="0" borderId="15" xfId="0" applyFont="1" applyFill="1" applyBorder="1" applyAlignment="1">
      <alignment horizontal="left" vertical="center"/>
    </xf>
    <xf numFmtId="0" fontId="0" fillId="0" borderId="11" xfId="0" applyBorder="1" applyAlignment="1">
      <alignment horizontal="center"/>
    </xf>
    <xf numFmtId="0" fontId="4" fillId="0" borderId="12" xfId="0" applyFont="1" applyFill="1" applyBorder="1" applyAlignment="1">
      <alignment horizontal="left" vertical="center" wrapText="1"/>
    </xf>
    <xf numFmtId="0" fontId="0" fillId="0" borderId="0" xfId="0" applyBorder="1" applyAlignment="1" applyProtection="1">
      <alignment vertical="center"/>
      <protection locked="0"/>
    </xf>
    <xf numFmtId="0" fontId="28" fillId="4" borderId="0" xfId="0" applyFont="1" applyFill="1" applyBorder="1" applyAlignment="1" applyProtection="1">
      <protection locked="0"/>
    </xf>
    <xf numFmtId="0" fontId="28" fillId="4" borderId="15" xfId="0" applyFont="1" applyFill="1" applyBorder="1" applyAlignment="1" applyProtection="1">
      <protection locked="0"/>
    </xf>
    <xf numFmtId="0" fontId="28" fillId="0" borderId="0" xfId="0" applyFont="1" applyFill="1" applyBorder="1" applyAlignment="1" applyProtection="1">
      <alignment vertical="center" wrapText="1"/>
      <protection locked="0"/>
    </xf>
    <xf numFmtId="0" fontId="30" fillId="3" borderId="18" xfId="0" applyFont="1" applyFill="1" applyBorder="1" applyAlignment="1" applyProtection="1">
      <alignment horizontal="center" vertical="center"/>
      <protection locked="0"/>
    </xf>
    <xf numFmtId="0" fontId="12" fillId="2" borderId="24" xfId="0" applyFont="1" applyFill="1" applyBorder="1" applyAlignment="1" applyProtection="1">
      <alignment horizontal="right" vertical="center"/>
      <protection locked="0"/>
    </xf>
    <xf numFmtId="0" fontId="18" fillId="2" borderId="36" xfId="0" applyFont="1" applyFill="1" applyBorder="1" applyAlignment="1" applyProtection="1">
      <alignment horizontal="center"/>
      <protection locked="0"/>
    </xf>
    <xf numFmtId="0" fontId="18" fillId="0" borderId="32" xfId="0" applyFont="1" applyFill="1" applyBorder="1" applyAlignment="1" applyProtection="1">
      <alignment horizontal="center" vertical="center"/>
      <protection locked="0"/>
    </xf>
    <xf numFmtId="0" fontId="12" fillId="2" borderId="31" xfId="0" applyFont="1" applyFill="1" applyBorder="1" applyAlignment="1" applyProtection="1">
      <alignment horizontal="right" vertical="center"/>
      <protection locked="0"/>
    </xf>
    <xf numFmtId="0" fontId="12" fillId="2" borderId="11" xfId="0" applyFont="1" applyFill="1" applyBorder="1" applyAlignment="1" applyProtection="1">
      <alignment horizontal="right" vertical="center"/>
      <protection locked="0"/>
    </xf>
    <xf numFmtId="0" fontId="27" fillId="0" borderId="0" xfId="0" applyFont="1" applyBorder="1" applyAlignment="1" applyProtection="1">
      <alignment vertical="center"/>
      <protection locked="0"/>
    </xf>
    <xf numFmtId="0" fontId="0" fillId="0" borderId="0" xfId="0" applyBorder="1" applyAlignment="1" applyProtection="1">
      <alignment vertical="center" wrapText="1"/>
      <protection locked="0"/>
    </xf>
    <xf numFmtId="0" fontId="6" fillId="0" borderId="0" xfId="0" applyFont="1" applyBorder="1" applyAlignment="1" applyProtection="1">
      <alignment vertical="center"/>
      <protection locked="0"/>
    </xf>
    <xf numFmtId="0" fontId="5" fillId="3" borderId="9" xfId="0" applyFont="1" applyFill="1" applyBorder="1" applyAlignment="1">
      <alignment horizontal="center" vertical="center"/>
    </xf>
    <xf numFmtId="0" fontId="27" fillId="0" borderId="2" xfId="0" applyFont="1" applyBorder="1" applyAlignment="1" applyProtection="1">
      <alignment horizontal="center" vertical="center"/>
      <protection locked="0"/>
    </xf>
    <xf numFmtId="0" fontId="27" fillId="0" borderId="3" xfId="0" applyFont="1" applyBorder="1" applyAlignment="1" applyProtection="1">
      <alignment horizontal="center" vertical="center"/>
      <protection locked="0"/>
    </xf>
    <xf numFmtId="0" fontId="27" fillId="0" borderId="4" xfId="0" applyFont="1" applyBorder="1" applyAlignment="1" applyProtection="1">
      <alignment horizontal="center" vertical="center"/>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14"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4"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28" fillId="4" borderId="11" xfId="0" applyFont="1" applyFill="1" applyBorder="1" applyAlignment="1" applyProtection="1">
      <alignment horizontal="left"/>
      <protection locked="0"/>
    </xf>
    <xf numFmtId="0" fontId="28" fillId="4" borderId="13" xfId="0" applyFont="1" applyFill="1" applyBorder="1" applyAlignment="1" applyProtection="1">
      <alignment horizontal="left"/>
      <protection locked="0"/>
    </xf>
    <xf numFmtId="0" fontId="28" fillId="4" borderId="12" xfId="0" applyFont="1" applyFill="1" applyBorder="1" applyAlignment="1" applyProtection="1">
      <alignment horizontal="left"/>
      <protection locked="0"/>
    </xf>
    <xf numFmtId="0" fontId="28" fillId="0" borderId="14" xfId="0" applyFont="1" applyFill="1" applyBorder="1" applyAlignment="1" applyProtection="1">
      <alignment horizontal="left" vertical="center" wrapText="1"/>
      <protection locked="0"/>
    </xf>
    <xf numFmtId="0" fontId="28" fillId="0" borderId="0" xfId="0" applyFont="1" applyFill="1" applyBorder="1" applyAlignment="1" applyProtection="1">
      <alignment horizontal="left" vertical="center" wrapText="1"/>
      <protection locked="0"/>
    </xf>
    <xf numFmtId="0" fontId="28" fillId="0" borderId="15" xfId="0" applyFont="1" applyFill="1" applyBorder="1" applyAlignment="1" applyProtection="1">
      <alignment horizontal="left" vertical="center" wrapText="1"/>
      <protection locked="0"/>
    </xf>
    <xf numFmtId="0" fontId="8"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164" fontId="12" fillId="2" borderId="10" xfId="0" applyNumberFormat="1" applyFont="1" applyFill="1" applyBorder="1" applyAlignment="1" applyProtection="1">
      <alignment horizontal="center" vertical="center"/>
    </xf>
    <xf numFmtId="164" fontId="12" fillId="2" borderId="25" xfId="0" applyNumberFormat="1" applyFont="1" applyFill="1" applyBorder="1" applyAlignment="1" applyProtection="1">
      <alignment horizontal="center" vertical="center"/>
    </xf>
    <xf numFmtId="0" fontId="30" fillId="2" borderId="5" xfId="0"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wrapText="1"/>
      <protection locked="0"/>
    </xf>
    <xf numFmtId="0" fontId="30" fillId="3" borderId="23" xfId="0" applyFont="1" applyFill="1" applyBorder="1" applyAlignment="1" applyProtection="1">
      <alignment horizontal="center" vertical="center"/>
      <protection locked="0"/>
    </xf>
    <xf numFmtId="0" fontId="30" fillId="3" borderId="19" xfId="0" applyFont="1" applyFill="1" applyBorder="1" applyAlignment="1" applyProtection="1">
      <alignment horizontal="center" vertical="center"/>
      <protection locked="0"/>
    </xf>
    <xf numFmtId="15" fontId="18" fillId="0" borderId="10" xfId="0" applyNumberFormat="1" applyFont="1" applyBorder="1" applyAlignment="1" applyProtection="1">
      <alignment horizontal="center" vertical="center"/>
      <protection locked="0"/>
    </xf>
    <xf numFmtId="15" fontId="18" fillId="0" borderId="25" xfId="0" applyNumberFormat="1" applyFont="1" applyBorder="1" applyAlignment="1" applyProtection="1">
      <alignment horizontal="center" vertical="center"/>
      <protection locked="0"/>
    </xf>
    <xf numFmtId="164" fontId="12" fillId="2" borderId="22" xfId="0" applyNumberFormat="1" applyFont="1" applyFill="1" applyBorder="1" applyAlignment="1" applyProtection="1">
      <alignment horizontal="center" vertical="center"/>
    </xf>
    <xf numFmtId="164" fontId="12" fillId="2" borderId="21" xfId="0" applyNumberFormat="1" applyFont="1" applyFill="1" applyBorder="1" applyAlignment="1" applyProtection="1">
      <alignment horizontal="center" vertical="center"/>
    </xf>
    <xf numFmtId="0" fontId="28" fillId="4" borderId="14" xfId="0" applyFont="1" applyFill="1" applyBorder="1" applyAlignment="1" applyProtection="1">
      <alignment horizontal="left" vertical="center"/>
      <protection locked="0"/>
    </xf>
    <xf numFmtId="0" fontId="28" fillId="4" borderId="0" xfId="0" applyFont="1" applyFill="1" applyBorder="1" applyAlignment="1" applyProtection="1">
      <alignment horizontal="left" vertical="center"/>
      <protection locked="0"/>
    </xf>
    <xf numFmtId="0" fontId="28" fillId="4" borderId="15" xfId="0" applyFont="1" applyFill="1" applyBorder="1" applyAlignment="1" applyProtection="1">
      <alignment horizontal="left" vertical="center"/>
      <protection locked="0"/>
    </xf>
    <xf numFmtId="0" fontId="8" fillId="0" borderId="11" xfId="0" applyFont="1" applyFill="1" applyBorder="1" applyAlignment="1" applyProtection="1">
      <alignment horizontal="left" vertical="center"/>
      <protection locked="0"/>
    </xf>
    <xf numFmtId="0" fontId="8" fillId="0" borderId="13" xfId="0" applyFont="1" applyFill="1" applyBorder="1" applyAlignment="1" applyProtection="1">
      <alignment horizontal="left" vertical="center"/>
      <protection locked="0"/>
    </xf>
    <xf numFmtId="0" fontId="8" fillId="0" borderId="12" xfId="0" applyFont="1" applyFill="1" applyBorder="1" applyAlignment="1" applyProtection="1">
      <alignment horizontal="left" vertical="center"/>
      <protection locked="0"/>
    </xf>
    <xf numFmtId="0" fontId="27" fillId="0" borderId="5" xfId="0" applyFont="1" applyBorder="1" applyAlignment="1" applyProtection="1">
      <alignment horizontal="center" vertical="center"/>
      <protection locked="0"/>
    </xf>
    <xf numFmtId="0" fontId="27" fillId="0" borderId="6" xfId="0" applyFont="1" applyBorder="1" applyAlignment="1" applyProtection="1">
      <alignment horizontal="center" vertical="center"/>
      <protection locked="0"/>
    </xf>
    <xf numFmtId="0" fontId="27" fillId="0" borderId="7" xfId="0" applyFont="1" applyBorder="1" applyAlignment="1" applyProtection="1">
      <alignment horizontal="center" vertical="center"/>
      <protection locked="0"/>
    </xf>
    <xf numFmtId="0" fontId="23" fillId="2" borderId="5" xfId="0" applyFont="1" applyFill="1" applyBorder="1" applyAlignment="1" applyProtection="1">
      <alignment horizontal="center"/>
      <protection locked="0"/>
    </xf>
    <xf numFmtId="0" fontId="23" fillId="2" borderId="7" xfId="0" applyFont="1" applyFill="1" applyBorder="1" applyAlignment="1" applyProtection="1">
      <alignment horizontal="center"/>
      <protection locked="0"/>
    </xf>
    <xf numFmtId="0" fontId="32" fillId="2" borderId="5" xfId="0" applyFont="1" applyFill="1" applyBorder="1" applyAlignment="1" applyProtection="1">
      <alignment horizontal="center"/>
      <protection locked="0"/>
    </xf>
    <xf numFmtId="0" fontId="32" fillId="2" borderId="7" xfId="0" applyFont="1" applyFill="1" applyBorder="1" applyAlignment="1" applyProtection="1">
      <alignment horizontal="center"/>
      <protection locked="0"/>
    </xf>
    <xf numFmtId="0" fontId="31" fillId="2" borderId="5" xfId="0" applyFont="1" applyFill="1" applyBorder="1" applyAlignment="1" applyProtection="1">
      <alignment horizontal="center" vertical="center"/>
      <protection locked="0"/>
    </xf>
    <xf numFmtId="0" fontId="31" fillId="2" borderId="6" xfId="0" applyFont="1" applyFill="1" applyBorder="1" applyAlignment="1" applyProtection="1">
      <alignment horizontal="center" vertical="center"/>
      <protection locked="0"/>
    </xf>
    <xf numFmtId="0" fontId="31" fillId="2" borderId="7" xfId="0" applyFont="1" applyFill="1" applyBorder="1" applyAlignment="1" applyProtection="1">
      <alignment horizontal="center" vertical="center"/>
      <protection locked="0"/>
    </xf>
    <xf numFmtId="0" fontId="30" fillId="2" borderId="2" xfId="0" applyFont="1" applyFill="1" applyBorder="1" applyAlignment="1" applyProtection="1">
      <alignment horizontal="center" vertical="center"/>
      <protection locked="0"/>
    </xf>
    <xf numFmtId="0" fontId="30" fillId="2" borderId="3" xfId="0" applyFont="1" applyFill="1" applyBorder="1" applyAlignment="1" applyProtection="1">
      <alignment horizontal="center" vertical="center"/>
      <protection locked="0"/>
    </xf>
    <xf numFmtId="0" fontId="30" fillId="2" borderId="4" xfId="0" applyFont="1" applyFill="1" applyBorder="1" applyAlignment="1" applyProtection="1">
      <alignment horizontal="center" vertical="center"/>
      <protection locked="0"/>
    </xf>
    <xf numFmtId="15" fontId="18" fillId="0" borderId="23" xfId="0" applyNumberFormat="1" applyFont="1" applyBorder="1" applyAlignment="1" applyProtection="1">
      <alignment horizontal="center" vertical="center"/>
      <protection locked="0"/>
    </xf>
    <xf numFmtId="15" fontId="18" fillId="0" borderId="19" xfId="0" applyNumberFormat="1" applyFont="1" applyBorder="1" applyAlignment="1" applyProtection="1">
      <alignment horizontal="center" vertical="center"/>
      <protection locked="0"/>
    </xf>
    <xf numFmtId="0" fontId="18" fillId="0" borderId="39" xfId="0" applyFont="1" applyBorder="1" applyAlignment="1" applyProtection="1">
      <alignment horizontal="right" vertical="center" wrapText="1"/>
      <protection locked="0"/>
    </xf>
    <xf numFmtId="0" fontId="18" fillId="0" borderId="40" xfId="0" applyFont="1" applyBorder="1" applyAlignment="1" applyProtection="1">
      <alignment horizontal="right" vertical="center" wrapText="1"/>
      <protection locked="0"/>
    </xf>
    <xf numFmtId="0" fontId="31" fillId="2" borderId="2" xfId="0" applyFont="1" applyFill="1" applyBorder="1" applyAlignment="1" applyProtection="1">
      <alignment horizontal="center" vertical="center"/>
      <protection locked="0"/>
    </xf>
    <xf numFmtId="0" fontId="31" fillId="2" borderId="3" xfId="0" applyFont="1" applyFill="1" applyBorder="1" applyAlignment="1" applyProtection="1">
      <alignment horizontal="center" vertical="center"/>
      <protection locked="0"/>
    </xf>
    <xf numFmtId="0" fontId="31" fillId="2" borderId="4" xfId="0" applyFont="1" applyFill="1" applyBorder="1" applyAlignment="1" applyProtection="1">
      <alignment horizontal="center" vertical="center"/>
      <protection locked="0"/>
    </xf>
    <xf numFmtId="0" fontId="28" fillId="4" borderId="11" xfId="0" applyFont="1" applyFill="1" applyBorder="1" applyAlignment="1" applyProtection="1">
      <alignment horizontal="left" vertical="center"/>
      <protection locked="0"/>
    </xf>
    <xf numFmtId="0" fontId="28" fillId="4" borderId="13" xfId="0" applyFont="1" applyFill="1" applyBorder="1" applyAlignment="1" applyProtection="1">
      <alignment horizontal="left" vertical="center"/>
      <protection locked="0"/>
    </xf>
    <xf numFmtId="0" fontId="28" fillId="4" borderId="12" xfId="0" applyFont="1" applyFill="1" applyBorder="1" applyAlignment="1" applyProtection="1">
      <alignment horizontal="left" vertical="center"/>
      <protection locked="0"/>
    </xf>
    <xf numFmtId="0" fontId="18" fillId="0" borderId="41" xfId="0" applyFont="1" applyBorder="1" applyAlignment="1" applyProtection="1">
      <alignment horizontal="right" vertical="center" wrapText="1"/>
      <protection locked="0"/>
    </xf>
    <xf numFmtId="164" fontId="12" fillId="2" borderId="11" xfId="0" applyNumberFormat="1" applyFont="1" applyFill="1" applyBorder="1" applyAlignment="1" applyProtection="1">
      <alignment horizontal="center" vertical="center"/>
    </xf>
    <xf numFmtId="164" fontId="12" fillId="2" borderId="12" xfId="0" applyNumberFormat="1" applyFont="1" applyFill="1" applyBorder="1" applyAlignment="1" applyProtection="1">
      <alignment horizontal="center" vertical="center"/>
    </xf>
    <xf numFmtId="0" fontId="39" fillId="0" borderId="24" xfId="0" applyFont="1" applyBorder="1" applyAlignment="1" applyProtection="1">
      <alignment horizontal="right" wrapText="1"/>
      <protection locked="0"/>
    </xf>
    <xf numFmtId="0" fontId="39" fillId="0" borderId="24" xfId="0" applyFont="1" applyBorder="1" applyAlignment="1" applyProtection="1">
      <alignment horizontal="right"/>
      <protection locked="0"/>
    </xf>
    <xf numFmtId="164" fontId="24" fillId="2" borderId="22" xfId="0" applyNumberFormat="1" applyFont="1" applyFill="1" applyBorder="1" applyAlignment="1" applyProtection="1">
      <alignment horizontal="center" vertical="center"/>
    </xf>
    <xf numFmtId="164" fontId="24" fillId="2" borderId="21" xfId="0" applyNumberFormat="1" applyFont="1" applyFill="1" applyBorder="1" applyAlignment="1" applyProtection="1">
      <alignment horizontal="center" vertical="center"/>
    </xf>
    <xf numFmtId="0" fontId="24" fillId="0" borderId="26" xfId="0" applyFont="1" applyFill="1" applyBorder="1" applyAlignment="1" applyProtection="1">
      <alignment horizontal="center" vertical="center" wrapText="1"/>
      <protection locked="0"/>
    </xf>
    <xf numFmtId="0" fontId="34" fillId="4" borderId="28" xfId="0" applyFont="1" applyFill="1" applyBorder="1" applyAlignment="1" applyProtection="1">
      <alignment horizontal="center" vertical="center"/>
      <protection locked="0"/>
    </xf>
    <xf numFmtId="0" fontId="34" fillId="4" borderId="3" xfId="0" applyFont="1" applyFill="1" applyBorder="1" applyAlignment="1" applyProtection="1">
      <alignment horizontal="center" vertical="center"/>
      <protection locked="0"/>
    </xf>
    <xf numFmtId="0" fontId="34" fillId="4" borderId="29" xfId="0" applyFont="1" applyFill="1" applyBorder="1" applyAlignment="1" applyProtection="1">
      <alignment horizontal="center" vertical="center"/>
      <protection locked="0"/>
    </xf>
    <xf numFmtId="0" fontId="21" fillId="2" borderId="16" xfId="0" applyFont="1" applyFill="1" applyBorder="1" applyAlignment="1" applyProtection="1">
      <alignment horizontal="center" vertical="center"/>
      <protection locked="0"/>
    </xf>
    <xf numFmtId="0" fontId="21" fillId="2" borderId="27" xfId="0" applyFont="1" applyFill="1" applyBorder="1" applyAlignment="1" applyProtection="1">
      <alignment horizontal="center" vertical="center"/>
      <protection locked="0"/>
    </xf>
    <xf numFmtId="0" fontId="21" fillId="2" borderId="17" xfId="0" applyFont="1" applyFill="1" applyBorder="1" applyAlignment="1" applyProtection="1">
      <alignment horizontal="center" vertical="center"/>
      <protection locked="0"/>
    </xf>
    <xf numFmtId="0" fontId="23" fillId="2" borderId="23" xfId="0" applyFont="1" applyFill="1" applyBorder="1" applyAlignment="1" applyProtection="1">
      <alignment horizontal="center"/>
      <protection locked="0"/>
    </xf>
    <xf numFmtId="0" fontId="23" fillId="2" borderId="19" xfId="0" applyFont="1" applyFill="1" applyBorder="1" applyAlignment="1" applyProtection="1">
      <alignment horizontal="center"/>
      <protection locked="0"/>
    </xf>
    <xf numFmtId="0" fontId="21" fillId="2" borderId="16" xfId="0" applyFont="1" applyFill="1" applyBorder="1" applyAlignment="1" applyProtection="1">
      <alignment horizontal="center" vertical="center" wrapText="1"/>
      <protection locked="0"/>
    </xf>
    <xf numFmtId="0" fontId="21" fillId="2" borderId="27" xfId="0" applyFont="1" applyFill="1" applyBorder="1" applyAlignment="1" applyProtection="1">
      <alignment horizontal="center" vertical="center" wrapText="1"/>
      <protection locked="0"/>
    </xf>
    <xf numFmtId="0" fontId="21" fillId="2" borderId="17" xfId="0" applyFont="1" applyFill="1" applyBorder="1" applyAlignment="1" applyProtection="1">
      <alignment horizontal="center" vertical="center" wrapText="1"/>
      <protection locked="0"/>
    </xf>
    <xf numFmtId="0" fontId="21" fillId="2" borderId="5" xfId="0" applyFont="1" applyFill="1" applyBorder="1" applyAlignment="1" applyProtection="1">
      <alignment horizontal="center" vertical="center"/>
      <protection locked="0"/>
    </xf>
    <xf numFmtId="0" fontId="21" fillId="2" borderId="6" xfId="0" applyFont="1" applyFill="1" applyBorder="1" applyAlignment="1" applyProtection="1">
      <alignment horizontal="center" vertical="center"/>
      <protection locked="0"/>
    </xf>
    <xf numFmtId="0" fontId="21" fillId="2" borderId="7" xfId="0" applyFont="1" applyFill="1" applyBorder="1" applyAlignment="1" applyProtection="1">
      <alignment horizontal="center" vertical="center"/>
      <protection locked="0"/>
    </xf>
    <xf numFmtId="1" fontId="18" fillId="0" borderId="10" xfId="0" applyNumberFormat="1" applyFont="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9" fillId="0" borderId="24" xfId="0" applyFont="1" applyBorder="1" applyAlignment="1" applyProtection="1">
      <alignment horizontal="right" vertical="center"/>
      <protection locked="0"/>
    </xf>
    <xf numFmtId="15" fontId="18" fillId="3" borderId="10" xfId="0" applyNumberFormat="1" applyFont="1" applyFill="1" applyBorder="1" applyAlignment="1" applyProtection="1">
      <alignment horizontal="center" vertical="center"/>
      <protection locked="0"/>
    </xf>
    <xf numFmtId="164" fontId="38" fillId="0" borderId="10" xfId="0" applyNumberFormat="1" applyFont="1" applyFill="1" applyBorder="1" applyAlignment="1" applyProtection="1">
      <alignment horizontal="center" vertical="center"/>
      <protection locked="0"/>
    </xf>
    <xf numFmtId="164" fontId="38" fillId="0" borderId="25" xfId="0" applyNumberFormat="1" applyFont="1" applyFill="1" applyBorder="1" applyAlignment="1" applyProtection="1">
      <alignment horizontal="center" vertical="center"/>
      <protection locked="0"/>
    </xf>
    <xf numFmtId="15" fontId="18" fillId="3" borderId="25" xfId="0" applyNumberFormat="1" applyFont="1" applyFill="1" applyBorder="1" applyAlignment="1" applyProtection="1">
      <alignment horizontal="center" vertical="center"/>
      <protection locked="0"/>
    </xf>
    <xf numFmtId="164" fontId="12" fillId="2" borderId="30" xfId="0" applyNumberFormat="1" applyFont="1" applyFill="1" applyBorder="1" applyAlignment="1" applyProtection="1">
      <alignment horizontal="center" vertical="center"/>
    </xf>
    <xf numFmtId="164" fontId="12" fillId="2" borderId="32" xfId="0" applyNumberFormat="1" applyFont="1" applyFill="1" applyBorder="1" applyAlignment="1" applyProtection="1">
      <alignment horizontal="center" vertical="center"/>
    </xf>
    <xf numFmtId="0" fontId="28" fillId="4" borderId="14" xfId="0" applyFont="1" applyFill="1" applyBorder="1" applyAlignment="1" applyProtection="1">
      <alignment horizontal="left"/>
      <protection locked="0"/>
    </xf>
    <xf numFmtId="0" fontId="28" fillId="4" borderId="0" xfId="0" applyFont="1" applyFill="1" applyBorder="1" applyAlignment="1" applyProtection="1">
      <alignment horizontal="left"/>
      <protection locked="0"/>
    </xf>
    <xf numFmtId="0" fontId="28" fillId="4" borderId="15" xfId="0" applyFont="1" applyFill="1" applyBorder="1" applyAlignment="1" applyProtection="1">
      <alignment horizontal="left"/>
      <protection locked="0"/>
    </xf>
    <xf numFmtId="0" fontId="11" fillId="0" borderId="5" xfId="0" applyFont="1" applyBorder="1" applyAlignment="1" applyProtection="1">
      <alignment horizontal="left" vertical="center" wrapText="1"/>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11" fillId="0" borderId="15" xfId="0" applyFont="1" applyBorder="1" applyAlignment="1" applyProtection="1">
      <alignment horizontal="left" vertical="center"/>
      <protection locked="0"/>
    </xf>
    <xf numFmtId="15" fontId="18" fillId="3" borderId="30" xfId="0" applyNumberFormat="1" applyFont="1" applyFill="1" applyBorder="1" applyAlignment="1" applyProtection="1">
      <alignment horizontal="center" vertical="center"/>
      <protection locked="0"/>
    </xf>
    <xf numFmtId="15" fontId="18" fillId="3" borderId="32" xfId="0" applyNumberFormat="1" applyFont="1" applyFill="1" applyBorder="1" applyAlignment="1" applyProtection="1">
      <alignment horizontal="center" vertical="center"/>
      <protection locked="0"/>
    </xf>
    <xf numFmtId="0" fontId="18" fillId="0" borderId="30" xfId="0" applyFont="1" applyBorder="1" applyAlignment="1" applyProtection="1">
      <alignment horizontal="center" vertical="center"/>
      <protection locked="0"/>
    </xf>
    <xf numFmtId="0" fontId="18" fillId="0" borderId="32" xfId="0" applyFont="1" applyBorder="1" applyAlignment="1" applyProtection="1">
      <alignment horizontal="center" vertical="center"/>
      <protection locked="0"/>
    </xf>
    <xf numFmtId="0" fontId="29" fillId="0" borderId="11" xfId="0" applyFont="1" applyFill="1" applyBorder="1" applyAlignment="1" applyProtection="1">
      <alignment horizontal="left" vertical="center"/>
      <protection locked="0"/>
    </xf>
    <xf numFmtId="0" fontId="29" fillId="0" borderId="13" xfId="0" applyFont="1" applyFill="1" applyBorder="1" applyAlignment="1" applyProtection="1">
      <alignment horizontal="left" vertical="center"/>
      <protection locked="0"/>
    </xf>
    <xf numFmtId="0" fontId="29" fillId="0" borderId="12" xfId="0" applyFont="1" applyFill="1" applyBorder="1" applyAlignment="1" applyProtection="1">
      <alignment horizontal="left" vertical="center"/>
      <protection locked="0"/>
    </xf>
    <xf numFmtId="0" fontId="21" fillId="2" borderId="1" xfId="0" applyFont="1" applyFill="1" applyBorder="1" applyAlignment="1" applyProtection="1">
      <alignment horizontal="center" vertical="center"/>
      <protection locked="0"/>
    </xf>
    <xf numFmtId="0" fontId="18" fillId="0" borderId="31" xfId="0" applyFont="1" applyBorder="1" applyAlignment="1" applyProtection="1">
      <alignment horizontal="right" wrapText="1"/>
      <protection locked="0"/>
    </xf>
    <xf numFmtId="0" fontId="18" fillId="0" borderId="31" xfId="0" applyFont="1" applyBorder="1" applyAlignment="1" applyProtection="1">
      <alignment horizontal="right" vertical="center" wrapText="1"/>
      <protection locked="0"/>
    </xf>
    <xf numFmtId="164" fontId="12" fillId="2" borderId="34" xfId="0" applyNumberFormat="1" applyFont="1" applyFill="1" applyBorder="1" applyAlignment="1" applyProtection="1">
      <alignment horizontal="center" vertical="center"/>
    </xf>
    <xf numFmtId="164" fontId="12" fillId="2" borderId="35" xfId="0" applyNumberFormat="1" applyFont="1" applyFill="1" applyBorder="1" applyAlignment="1" applyProtection="1">
      <alignment horizontal="center" vertical="center"/>
    </xf>
    <xf numFmtId="15" fontId="18" fillId="0" borderId="30" xfId="0" applyNumberFormat="1" applyFont="1" applyBorder="1" applyAlignment="1" applyProtection="1">
      <alignment horizontal="center" vertical="center"/>
      <protection locked="0"/>
    </xf>
    <xf numFmtId="15" fontId="18" fillId="0" borderId="32" xfId="0" applyNumberFormat="1" applyFont="1" applyBorder="1" applyAlignment="1" applyProtection="1">
      <alignment horizontal="center" vertical="center"/>
      <protection locked="0"/>
    </xf>
    <xf numFmtId="0" fontId="23" fillId="3" borderId="37" xfId="0" applyFont="1" applyFill="1" applyBorder="1" applyAlignment="1" applyProtection="1">
      <alignment horizontal="center" vertical="center" wrapText="1"/>
      <protection locked="0"/>
    </xf>
    <xf numFmtId="0" fontId="23" fillId="3" borderId="38" xfId="0" applyFont="1" applyFill="1" applyBorder="1" applyAlignment="1" applyProtection="1">
      <alignment horizontal="center" vertical="center" wrapText="1"/>
      <protection locked="0"/>
    </xf>
    <xf numFmtId="0" fontId="23" fillId="0" borderId="3" xfId="0" applyFont="1" applyFill="1" applyBorder="1" applyAlignment="1" applyProtection="1">
      <alignment horizontal="center" vertical="center"/>
      <protection locked="0"/>
    </xf>
    <xf numFmtId="0" fontId="18" fillId="0" borderId="31" xfId="0" applyFont="1" applyBorder="1" applyAlignment="1" applyProtection="1">
      <alignment horizontal="right" vertical="center"/>
      <protection locked="0"/>
    </xf>
    <xf numFmtId="0" fontId="23" fillId="2" borderId="6" xfId="0" applyFont="1" applyFill="1" applyBorder="1" applyAlignment="1" applyProtection="1">
      <alignment horizontal="center"/>
      <protection locked="0"/>
    </xf>
    <xf numFmtId="15" fontId="18" fillId="0" borderId="30" xfId="0" applyNumberFormat="1" applyFont="1" applyFill="1" applyBorder="1" applyAlignment="1" applyProtection="1">
      <alignment horizontal="center" vertical="center"/>
      <protection locked="0"/>
    </xf>
    <xf numFmtId="15" fontId="18" fillId="0" borderId="32" xfId="0" applyNumberFormat="1" applyFont="1" applyFill="1" applyBorder="1" applyAlignment="1" applyProtection="1">
      <alignment horizontal="center" vertical="center"/>
      <protection locked="0"/>
    </xf>
    <xf numFmtId="0" fontId="15" fillId="4" borderId="11" xfId="0" applyFont="1" applyFill="1" applyBorder="1" applyAlignment="1" applyProtection="1">
      <alignment horizontal="left" vertical="center"/>
      <protection locked="0"/>
    </xf>
    <xf numFmtId="0" fontId="15" fillId="4" borderId="13" xfId="0" applyFont="1" applyFill="1" applyBorder="1" applyAlignment="1" applyProtection="1">
      <alignment horizontal="left" vertical="center"/>
      <protection locked="0"/>
    </xf>
    <xf numFmtId="0" fontId="15" fillId="4" borderId="12" xfId="0" applyFont="1" applyFill="1" applyBorder="1" applyAlignment="1" applyProtection="1">
      <alignment horizontal="left" vertical="center"/>
      <protection locked="0"/>
    </xf>
    <xf numFmtId="0" fontId="23" fillId="2" borderId="37" xfId="0" applyFont="1" applyFill="1" applyBorder="1" applyAlignment="1" applyProtection="1">
      <alignment horizontal="center"/>
      <protection locked="0"/>
    </xf>
    <xf numFmtId="0" fontId="23" fillId="2" borderId="38" xfId="0" applyFont="1" applyFill="1" applyBorder="1" applyAlignment="1" applyProtection="1">
      <alignment horizontal="center"/>
      <protection locked="0"/>
    </xf>
    <xf numFmtId="0" fontId="21" fillId="2" borderId="2" xfId="0" applyFont="1" applyFill="1" applyBorder="1" applyAlignment="1" applyProtection="1">
      <alignment horizontal="center" vertical="center"/>
      <protection locked="0"/>
    </xf>
    <xf numFmtId="0" fontId="21" fillId="2" borderId="3" xfId="0" applyFont="1" applyFill="1" applyBorder="1" applyAlignment="1" applyProtection="1">
      <alignment horizontal="center" vertical="center"/>
      <protection locked="0"/>
    </xf>
    <xf numFmtId="0" fontId="21" fillId="2" borderId="4" xfId="0" applyFont="1" applyFill="1" applyBorder="1" applyAlignment="1" applyProtection="1">
      <alignment horizontal="center" vertical="center"/>
      <protection locked="0"/>
    </xf>
    <xf numFmtId="0" fontId="18" fillId="0" borderId="31" xfId="0" applyFont="1" applyBorder="1" applyAlignment="1" applyProtection="1">
      <alignment horizontal="right"/>
      <protection locked="0"/>
    </xf>
    <xf numFmtId="164" fontId="12" fillId="2" borderId="2" xfId="0" applyNumberFormat="1" applyFont="1" applyFill="1" applyBorder="1" applyAlignment="1" applyProtection="1">
      <alignment horizontal="center" vertical="center"/>
    </xf>
    <xf numFmtId="164" fontId="12" fillId="2" borderId="4" xfId="0" applyNumberFormat="1" applyFont="1" applyFill="1" applyBorder="1" applyAlignment="1" applyProtection="1">
      <alignment horizontal="center" vertical="center"/>
    </xf>
    <xf numFmtId="164" fontId="12" fillId="2" borderId="1" xfId="0" applyNumberFormat="1" applyFont="1" applyFill="1" applyBorder="1" applyAlignment="1" applyProtection="1">
      <alignment horizontal="center" vertical="center"/>
    </xf>
    <xf numFmtId="0" fontId="23" fillId="2" borderId="1" xfId="0" applyFont="1" applyFill="1" applyBorder="1" applyAlignment="1" applyProtection="1">
      <alignment horizontal="center" vertical="center"/>
      <protection locked="0"/>
    </xf>
    <xf numFmtId="15" fontId="18" fillId="0" borderId="1" xfId="0" applyNumberFormat="1"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15" fontId="18" fillId="0" borderId="23" xfId="0" applyNumberFormat="1" applyFont="1" applyFill="1" applyBorder="1" applyAlignment="1" applyProtection="1">
      <alignment horizontal="center" vertical="center"/>
      <protection locked="0"/>
    </xf>
    <xf numFmtId="0" fontId="18" fillId="0" borderId="23" xfId="0" applyFont="1" applyFill="1" applyBorder="1" applyAlignment="1" applyProtection="1">
      <alignment horizontal="center" vertical="center"/>
      <protection locked="0"/>
    </xf>
    <xf numFmtId="0" fontId="18" fillId="0" borderId="19" xfId="0" applyFont="1" applyFill="1" applyBorder="1" applyAlignment="1" applyProtection="1">
      <alignment horizontal="center" vertical="center"/>
      <protection locked="0"/>
    </xf>
    <xf numFmtId="0" fontId="21" fillId="2" borderId="14" xfId="0" applyFont="1" applyFill="1" applyBorder="1" applyAlignment="1" applyProtection="1">
      <alignment horizontal="center" vertical="center"/>
      <protection locked="0"/>
    </xf>
    <xf numFmtId="0" fontId="21" fillId="2" borderId="0" xfId="0" applyFont="1" applyFill="1" applyBorder="1" applyAlignment="1" applyProtection="1">
      <alignment horizontal="center" vertical="center"/>
      <protection locked="0"/>
    </xf>
    <xf numFmtId="0" fontId="21" fillId="2" borderId="15" xfId="0" applyFont="1" applyFill="1" applyBorder="1" applyAlignment="1" applyProtection="1">
      <alignment horizontal="center" vertical="center"/>
      <protection locked="0"/>
    </xf>
    <xf numFmtId="0" fontId="14" fillId="3" borderId="10" xfId="0" applyFont="1" applyFill="1" applyBorder="1" applyAlignment="1">
      <alignment horizontal="center" vertical="center"/>
    </xf>
    <xf numFmtId="0" fontId="14" fillId="3" borderId="25" xfId="0" applyFont="1" applyFill="1" applyBorder="1" applyAlignment="1">
      <alignment horizontal="center" vertical="center"/>
    </xf>
    <xf numFmtId="0" fontId="18" fillId="0" borderId="23" xfId="0" applyFont="1" applyBorder="1" applyAlignment="1" applyProtection="1">
      <alignment horizontal="center" vertical="center"/>
      <protection locked="0"/>
    </xf>
    <xf numFmtId="0" fontId="18" fillId="0" borderId="19"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12" fillId="3" borderId="22" xfId="0" applyFont="1" applyFill="1" applyBorder="1" applyAlignment="1">
      <alignment horizontal="center" vertical="center"/>
    </xf>
    <xf numFmtId="0" fontId="12" fillId="3" borderId="21" xfId="0" applyFont="1" applyFill="1" applyBorder="1" applyAlignment="1">
      <alignment horizontal="center" vertical="center"/>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21" fillId="5" borderId="9" xfId="0" applyFont="1" applyFill="1" applyBorder="1" applyAlignment="1" applyProtection="1">
      <alignment horizontal="center" vertical="center"/>
      <protection locked="0"/>
    </xf>
    <xf numFmtId="15" fontId="23" fillId="0" borderId="23" xfId="0" applyNumberFormat="1" applyFont="1" applyFill="1" applyBorder="1" applyAlignment="1" applyProtection="1">
      <alignment horizontal="center" vertical="center"/>
      <protection locked="0"/>
    </xf>
    <xf numFmtId="0" fontId="23" fillId="0" borderId="23" xfId="0" applyFont="1" applyFill="1" applyBorder="1" applyAlignment="1" applyProtection="1">
      <alignment horizontal="center" vertical="center"/>
      <protection locked="0"/>
    </xf>
    <xf numFmtId="0" fontId="23" fillId="0" borderId="19" xfId="0" applyFont="1" applyFill="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4972049</xdr:colOff>
      <xdr:row>12</xdr:row>
      <xdr:rowOff>104775</xdr:rowOff>
    </xdr:from>
    <xdr:to>
      <xdr:col>1</xdr:col>
      <xdr:colOff>5915024</xdr:colOff>
      <xdr:row>12</xdr:row>
      <xdr:rowOff>314325</xdr:rowOff>
    </xdr:to>
    <xdr:sp macro="" textlink="">
      <xdr:nvSpPr>
        <xdr:cNvPr id="2" name="Rectangle 1"/>
        <xdr:cNvSpPr/>
      </xdr:nvSpPr>
      <xdr:spPr>
        <a:xfrm>
          <a:off x="5581649" y="1295400"/>
          <a:ext cx="942975" cy="209550"/>
        </a:xfrm>
        <a:prstGeom prst="rect">
          <a:avLst/>
        </a:prstGeom>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en-US" sz="1100" b="1">
              <a:solidFill>
                <a:srgbClr val="FF0000"/>
              </a:solidFill>
            </a:rPr>
            <a:t>1-Jan-16</a:t>
          </a:r>
        </a:p>
      </xdr:txBody>
    </xdr:sp>
    <xdr:clientData/>
  </xdr:twoCellAnchor>
  <xdr:twoCellAnchor editAs="oneCell">
    <xdr:from>
      <xdr:col>1</xdr:col>
      <xdr:colOff>0</xdr:colOff>
      <xdr:row>16</xdr:row>
      <xdr:rowOff>38100</xdr:rowOff>
    </xdr:from>
    <xdr:to>
      <xdr:col>1</xdr:col>
      <xdr:colOff>5753100</xdr:colOff>
      <xdr:row>34</xdr:row>
      <xdr:rowOff>38100</xdr:rowOff>
    </xdr:to>
    <xdr:pic>
      <xdr:nvPicPr>
        <xdr:cNvPr id="5" name="Picture 4"/>
        <xdr:cNvPicPr>
          <a:picLocks noChangeAspect="1"/>
        </xdr:cNvPicPr>
      </xdr:nvPicPr>
      <xdr:blipFill>
        <a:blip xmlns:r="http://schemas.openxmlformats.org/officeDocument/2006/relationships" r:embed="rId1" cstate="print"/>
        <a:stretch>
          <a:fillRect/>
        </a:stretch>
      </xdr:blipFill>
      <xdr:spPr>
        <a:xfrm>
          <a:off x="438150" y="4438650"/>
          <a:ext cx="5753100" cy="3429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zoomScale="173" zoomScaleSheetLayoutView="100" workbookViewId="0">
      <pane ySplit="1" topLeftCell="A2" activePane="bottomLeft" state="frozen"/>
      <selection pane="bottomLeft" activeCell="B26" sqref="B26"/>
    </sheetView>
  </sheetViews>
  <sheetFormatPr baseColWidth="10" defaultColWidth="10.6640625" defaultRowHeight="15" x14ac:dyDescent="0.2"/>
  <cols>
    <col min="1" max="1" width="6.6640625" style="15" customWidth="1"/>
    <col min="2" max="2" width="92.1640625" customWidth="1"/>
  </cols>
  <sheetData>
    <row r="1" spans="1:2" ht="29.25" customHeight="1" x14ac:dyDescent="0.2">
      <c r="A1" s="100" t="s">
        <v>22</v>
      </c>
      <c r="B1" s="100"/>
    </row>
    <row r="2" spans="1:2" ht="29.25" customHeight="1" x14ac:dyDescent="0.2">
      <c r="A2" s="81">
        <v>1</v>
      </c>
      <c r="B2" s="82" t="s">
        <v>81</v>
      </c>
    </row>
    <row r="3" spans="1:2" ht="15" customHeight="1" x14ac:dyDescent="0.2">
      <c r="A3" s="83"/>
      <c r="B3" s="84" t="s">
        <v>82</v>
      </c>
    </row>
    <row r="4" spans="1:2" ht="15" customHeight="1" x14ac:dyDescent="0.2">
      <c r="A4" s="83"/>
      <c r="B4" s="84" t="s">
        <v>85</v>
      </c>
    </row>
    <row r="5" spans="1:2" ht="15" customHeight="1" x14ac:dyDescent="0.2">
      <c r="A5" s="83"/>
      <c r="B5" s="84" t="s">
        <v>86</v>
      </c>
    </row>
    <row r="6" spans="1:2" ht="15" customHeight="1" x14ac:dyDescent="0.2">
      <c r="A6" s="83"/>
      <c r="B6" s="84" t="s">
        <v>87</v>
      </c>
    </row>
    <row r="7" spans="1:2" ht="15" customHeight="1" x14ac:dyDescent="0.2">
      <c r="A7" s="83"/>
      <c r="B7" s="84" t="s">
        <v>83</v>
      </c>
    </row>
    <row r="8" spans="1:2" ht="15" customHeight="1" x14ac:dyDescent="0.2">
      <c r="A8" s="83"/>
      <c r="B8" s="84" t="s">
        <v>84</v>
      </c>
    </row>
    <row r="9" spans="1:2" ht="30" x14ac:dyDescent="0.2">
      <c r="A9" s="85"/>
      <c r="B9" s="86" t="s">
        <v>91</v>
      </c>
    </row>
    <row r="10" spans="1:2" ht="15" customHeight="1" x14ac:dyDescent="0.2">
      <c r="A10" s="80">
        <v>2</v>
      </c>
      <c r="B10" s="79" t="s">
        <v>92</v>
      </c>
    </row>
    <row r="11" spans="1:2" ht="36" customHeight="1" x14ac:dyDescent="0.2">
      <c r="A11" s="13">
        <v>3</v>
      </c>
      <c r="B11" s="78" t="s">
        <v>95</v>
      </c>
    </row>
    <row r="12" spans="1:2" s="8" customFormat="1" ht="36" customHeight="1" x14ac:dyDescent="0.2">
      <c r="A12" s="13">
        <v>4</v>
      </c>
      <c r="B12" s="11" t="s">
        <v>93</v>
      </c>
    </row>
    <row r="13" spans="1:2" s="8" customFormat="1" ht="36" customHeight="1" x14ac:dyDescent="0.2">
      <c r="A13" s="13">
        <v>5</v>
      </c>
      <c r="B13" s="9" t="s">
        <v>94</v>
      </c>
    </row>
    <row r="14" spans="1:2" x14ac:dyDescent="0.2">
      <c r="A14" s="14"/>
      <c r="B14" s="12"/>
    </row>
    <row r="15" spans="1:2" x14ac:dyDescent="0.2">
      <c r="B15" s="10" t="s">
        <v>23</v>
      </c>
    </row>
    <row r="16" spans="1:2" x14ac:dyDescent="0.2">
      <c r="B16" s="10" t="s">
        <v>96</v>
      </c>
    </row>
    <row r="33" spans="2:4" x14ac:dyDescent="0.2">
      <c r="B33" s="7"/>
    </row>
    <row r="36" spans="2:4" x14ac:dyDescent="0.2">
      <c r="B36" s="7"/>
    </row>
    <row r="39" spans="2:4" x14ac:dyDescent="0.2">
      <c r="D39" s="16"/>
    </row>
  </sheetData>
  <mergeCells count="1">
    <mergeCell ref="A1:B1"/>
  </mergeCells>
  <phoneticPr fontId="48" type="noConversion"/>
  <pageMargins left="0.7" right="0.7" top="0.75" bottom="0.75" header="0.3" footer="0.3"/>
  <pageSetup scale="91" orientation="portrait" r:id="rId1"/>
  <headerFooter>
    <oddFooter>&amp;L&amp;"Calibri,Regular"&amp;K000000Approved by 143 Commission Meeting held on 21/8/2018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F16"/>
  <sheetViews>
    <sheetView tabSelected="1" zoomScale="170" zoomScaleSheetLayoutView="100" workbookViewId="0">
      <pane ySplit="8" topLeftCell="A9" activePane="bottomLeft" state="frozen"/>
      <selection pane="bottomLeft" activeCell="B12" sqref="B12:C12"/>
    </sheetView>
  </sheetViews>
  <sheetFormatPr baseColWidth="10" defaultColWidth="10.6640625" defaultRowHeight="15" x14ac:dyDescent="0.2"/>
  <cols>
    <col min="1" max="1" width="57.1640625" style="1" customWidth="1"/>
    <col min="2" max="2" width="17.1640625" style="3" customWidth="1"/>
    <col min="3" max="3" width="40.6640625" style="3" customWidth="1"/>
    <col min="4" max="16384" width="10.6640625" style="1"/>
  </cols>
  <sheetData>
    <row r="1" spans="1:6" s="2" customFormat="1" ht="19" x14ac:dyDescent="0.2">
      <c r="A1" s="101" t="s">
        <v>97</v>
      </c>
      <c r="B1" s="102"/>
      <c r="C1" s="103"/>
      <c r="D1" s="97"/>
      <c r="E1" s="97"/>
      <c r="F1" s="87"/>
    </row>
    <row r="2" spans="1:6" s="2" customFormat="1" ht="35.25" customHeight="1" x14ac:dyDescent="0.2">
      <c r="A2" s="104" t="s">
        <v>99</v>
      </c>
      <c r="B2" s="105"/>
      <c r="C2" s="106"/>
      <c r="D2" s="98"/>
      <c r="E2" s="98"/>
      <c r="F2" s="87"/>
    </row>
    <row r="3" spans="1:6" s="2" customFormat="1" ht="21.75" customHeight="1" x14ac:dyDescent="0.2">
      <c r="A3" s="107" t="s">
        <v>100</v>
      </c>
      <c r="B3" s="108"/>
      <c r="C3" s="109"/>
      <c r="D3" s="87"/>
      <c r="E3" s="87"/>
      <c r="F3" s="87"/>
    </row>
    <row r="4" spans="1:6" s="2" customFormat="1" ht="21.75" customHeight="1" x14ac:dyDescent="0.2">
      <c r="A4" s="107" t="s">
        <v>98</v>
      </c>
      <c r="B4" s="108"/>
      <c r="C4" s="109"/>
      <c r="D4" s="87"/>
      <c r="E4" s="87"/>
      <c r="F4" s="87"/>
    </row>
    <row r="5" spans="1:6" s="2" customFormat="1" ht="14.25" customHeight="1" x14ac:dyDescent="0.2">
      <c r="A5" s="110"/>
      <c r="B5" s="111"/>
      <c r="C5" s="112"/>
      <c r="D5" s="87"/>
      <c r="E5" s="87"/>
      <c r="F5" s="87"/>
    </row>
    <row r="6" spans="1:6" s="4" customFormat="1" ht="18.75" customHeight="1" x14ac:dyDescent="0.2">
      <c r="A6" s="116" t="s">
        <v>21</v>
      </c>
      <c r="B6" s="117"/>
      <c r="C6" s="118"/>
      <c r="D6" s="90"/>
      <c r="E6" s="90"/>
      <c r="F6" s="99"/>
    </row>
    <row r="7" spans="1:6" s="60" customFormat="1" ht="15" customHeight="1" x14ac:dyDescent="0.25">
      <c r="A7" s="113" t="s">
        <v>57</v>
      </c>
      <c r="B7" s="114"/>
      <c r="C7" s="115"/>
      <c r="D7" s="88"/>
      <c r="E7" s="89"/>
    </row>
    <row r="8" spans="1:6" ht="37.5" customHeight="1" x14ac:dyDescent="0.2">
      <c r="A8" s="124" t="s">
        <v>38</v>
      </c>
      <c r="B8" s="125"/>
      <c r="C8" s="126"/>
    </row>
    <row r="9" spans="1:6" ht="21" customHeight="1" x14ac:dyDescent="0.2">
      <c r="A9" s="91"/>
      <c r="B9" s="127" t="s">
        <v>24</v>
      </c>
      <c r="C9" s="128"/>
    </row>
    <row r="10" spans="1:6" s="2" customFormat="1" ht="47.25" customHeight="1" x14ac:dyDescent="0.2">
      <c r="A10" s="23" t="s">
        <v>74</v>
      </c>
      <c r="B10" s="129"/>
      <c r="C10" s="130"/>
    </row>
    <row r="11" spans="1:6" s="5" customFormat="1" ht="33" customHeight="1" x14ac:dyDescent="0.2">
      <c r="A11" s="92" t="s">
        <v>19</v>
      </c>
      <c r="B11" s="122">
        <f>DATE(YEAR(B10),MONTH(B10)+6,DAY(B10))</f>
        <v>182</v>
      </c>
      <c r="C11" s="123"/>
    </row>
    <row r="12" spans="1:6" s="5" customFormat="1" ht="33" customHeight="1" x14ac:dyDescent="0.2">
      <c r="A12" s="42" t="s">
        <v>26</v>
      </c>
      <c r="B12" s="131">
        <f>DATE(YEAR(B10)+1,MONTH(B10),DAY(B10))</f>
        <v>366</v>
      </c>
      <c r="C12" s="132"/>
    </row>
    <row r="13" spans="1:6" ht="18" customHeight="1" x14ac:dyDescent="0.2">
      <c r="A13" s="119" t="s">
        <v>31</v>
      </c>
      <c r="B13" s="120"/>
      <c r="C13" s="121"/>
    </row>
    <row r="16" spans="1:6" ht="26" x14ac:dyDescent="0.3">
      <c r="F16" s="6"/>
    </row>
  </sheetData>
  <sheetProtection sheet="1" objects="1" scenarios="1"/>
  <mergeCells count="13">
    <mergeCell ref="A7:C7"/>
    <mergeCell ref="A6:C6"/>
    <mergeCell ref="A13:C13"/>
    <mergeCell ref="B11:C11"/>
    <mergeCell ref="A8:C8"/>
    <mergeCell ref="B9:C9"/>
    <mergeCell ref="B10:C10"/>
    <mergeCell ref="B12:C12"/>
    <mergeCell ref="A1:C1"/>
    <mergeCell ref="A2:C2"/>
    <mergeCell ref="A3:C3"/>
    <mergeCell ref="A4:C4"/>
    <mergeCell ref="A5:C5"/>
  </mergeCells>
  <pageMargins left="0.7" right="0.7" top="0.75" bottom="0.75" header="0.3" footer="0.3"/>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150" zoomScaleNormal="80" zoomScalePageLayoutView="80" workbookViewId="0">
      <pane ySplit="7" topLeftCell="A8" activePane="bottomLeft" state="frozen"/>
      <selection pane="bottomLeft" activeCell="A14" sqref="A14:A15"/>
    </sheetView>
  </sheetViews>
  <sheetFormatPr baseColWidth="10" defaultColWidth="10.6640625" defaultRowHeight="15" x14ac:dyDescent="0.2"/>
  <cols>
    <col min="1" max="1" width="69.83203125" style="29" customWidth="1"/>
    <col min="2" max="3" width="17.1640625" style="35" customWidth="1"/>
    <col min="4" max="5" width="18.33203125" style="35" customWidth="1"/>
    <col min="6" max="16384" width="10.6640625" style="29"/>
  </cols>
  <sheetData>
    <row r="1" spans="1:5" s="2" customFormat="1" ht="19" x14ac:dyDescent="0.2">
      <c r="A1" s="139" t="s">
        <v>97</v>
      </c>
      <c r="B1" s="140"/>
      <c r="C1" s="140"/>
      <c r="D1" s="140"/>
      <c r="E1" s="141"/>
    </row>
    <row r="2" spans="1:5" s="2" customFormat="1" ht="35.25" customHeight="1" x14ac:dyDescent="0.2">
      <c r="A2" s="104" t="s">
        <v>44</v>
      </c>
      <c r="B2" s="105"/>
      <c r="C2" s="105"/>
      <c r="D2" s="105"/>
      <c r="E2" s="106"/>
    </row>
    <row r="3" spans="1:5" s="2" customFormat="1" ht="21.75" customHeight="1" x14ac:dyDescent="0.2">
      <c r="A3" s="107" t="s">
        <v>43</v>
      </c>
      <c r="B3" s="108"/>
      <c r="C3" s="108"/>
      <c r="D3" s="108"/>
      <c r="E3" s="109"/>
    </row>
    <row r="4" spans="1:5" s="2" customFormat="1" ht="21.75" customHeight="1" x14ac:dyDescent="0.2">
      <c r="A4" s="107" t="s">
        <v>45</v>
      </c>
      <c r="B4" s="108"/>
      <c r="C4" s="108"/>
      <c r="D4" s="108"/>
      <c r="E4" s="109"/>
    </row>
    <row r="5" spans="1:5" s="2" customFormat="1" ht="21.75" customHeight="1" x14ac:dyDescent="0.2">
      <c r="A5" s="107"/>
      <c r="B5" s="108"/>
      <c r="C5" s="108"/>
      <c r="D5" s="108"/>
      <c r="E5" s="109"/>
    </row>
    <row r="6" spans="1:5" s="4" customFormat="1" ht="18.75" customHeight="1" x14ac:dyDescent="0.2">
      <c r="A6" s="116" t="s">
        <v>21</v>
      </c>
      <c r="B6" s="117"/>
      <c r="C6" s="117"/>
      <c r="D6" s="117"/>
      <c r="E6" s="118"/>
    </row>
    <row r="7" spans="1:5" s="21" customFormat="1" ht="15" customHeight="1" x14ac:dyDescent="0.2">
      <c r="A7" s="133" t="s">
        <v>57</v>
      </c>
      <c r="B7" s="134"/>
      <c r="C7" s="134"/>
      <c r="D7" s="134"/>
      <c r="E7" s="135"/>
    </row>
    <row r="8" spans="1:5" s="21" customFormat="1" ht="15" customHeight="1" x14ac:dyDescent="0.2">
      <c r="A8" s="136"/>
      <c r="B8" s="137"/>
      <c r="C8" s="137"/>
      <c r="D8" s="137"/>
      <c r="E8" s="138"/>
    </row>
    <row r="10" spans="1:5" ht="37.5" customHeight="1" x14ac:dyDescent="0.2">
      <c r="A10" s="149" t="s">
        <v>41</v>
      </c>
      <c r="B10" s="150"/>
      <c r="C10" s="150"/>
      <c r="D10" s="150"/>
      <c r="E10" s="151"/>
    </row>
    <row r="11" spans="1:5" ht="27" customHeight="1" x14ac:dyDescent="0.2">
      <c r="A11" s="156" t="s">
        <v>11</v>
      </c>
      <c r="B11" s="157"/>
      <c r="C11" s="157"/>
      <c r="D11" s="157"/>
      <c r="E11" s="158"/>
    </row>
    <row r="12" spans="1:5" x14ac:dyDescent="0.2">
      <c r="A12" s="30"/>
      <c r="B12" s="142" t="s">
        <v>0</v>
      </c>
      <c r="C12" s="143"/>
      <c r="D12" s="144" t="s">
        <v>5</v>
      </c>
      <c r="E12" s="145"/>
    </row>
    <row r="13" spans="1:5" s="31" customFormat="1" ht="39.75" customHeight="1" x14ac:dyDescent="0.2">
      <c r="A13" s="22" t="s">
        <v>75</v>
      </c>
      <c r="B13" s="152">
        <v>38718</v>
      </c>
      <c r="C13" s="152"/>
      <c r="D13" s="152"/>
      <c r="E13" s="153"/>
    </row>
    <row r="14" spans="1:5" s="31" customFormat="1" ht="17.25" customHeight="1" x14ac:dyDescent="0.2">
      <c r="A14" s="154" t="s">
        <v>39</v>
      </c>
      <c r="B14" s="37" t="s">
        <v>7</v>
      </c>
      <c r="C14" s="37" t="s">
        <v>8</v>
      </c>
      <c r="D14" s="37" t="s">
        <v>7</v>
      </c>
      <c r="E14" s="39" t="s">
        <v>8</v>
      </c>
    </row>
    <row r="15" spans="1:5" s="31" customFormat="1" ht="19.5" customHeight="1" x14ac:dyDescent="0.2">
      <c r="A15" s="155"/>
      <c r="B15" s="38"/>
      <c r="C15" s="38"/>
      <c r="D15" s="38"/>
      <c r="E15" s="41"/>
    </row>
    <row r="16" spans="1:5" s="33" customFormat="1" ht="33" customHeight="1" x14ac:dyDescent="0.2">
      <c r="A16" s="42" t="s">
        <v>14</v>
      </c>
      <c r="B16" s="131">
        <f>DATE(YEAR(B13)+3,MONTH(B13)+B15,DAY(B13))+C15</f>
        <v>39814</v>
      </c>
      <c r="C16" s="131"/>
      <c r="D16" s="131">
        <f>DATE(YEAR(D13)+5,MONTH(D13)+D15,DAY(D13))+E15</f>
        <v>1827</v>
      </c>
      <c r="E16" s="132"/>
    </row>
    <row r="17" spans="1:11" s="34" customFormat="1" ht="36.75" customHeight="1" x14ac:dyDescent="0.2">
      <c r="A17" s="159"/>
      <c r="B17" s="160"/>
      <c r="C17" s="160"/>
      <c r="D17" s="160"/>
      <c r="E17" s="161"/>
    </row>
    <row r="18" spans="1:11" s="31" customFormat="1" ht="24.75" customHeight="1" x14ac:dyDescent="0.2">
      <c r="A18" s="146" t="s">
        <v>42</v>
      </c>
      <c r="B18" s="147"/>
      <c r="C18" s="147"/>
      <c r="D18" s="147"/>
      <c r="E18" s="148"/>
      <c r="K18" s="31" t="s">
        <v>13</v>
      </c>
    </row>
    <row r="19" spans="1:11" x14ac:dyDescent="0.2">
      <c r="A19" s="30"/>
      <c r="B19" s="142" t="s">
        <v>0</v>
      </c>
      <c r="C19" s="143"/>
      <c r="D19" s="144" t="s">
        <v>5</v>
      </c>
      <c r="E19" s="145"/>
    </row>
    <row r="20" spans="1:11" s="31" customFormat="1" ht="49.5" customHeight="1" x14ac:dyDescent="0.2">
      <c r="A20" s="43" t="s">
        <v>76</v>
      </c>
      <c r="B20" s="152">
        <v>43101</v>
      </c>
      <c r="C20" s="152"/>
      <c r="D20" s="152"/>
      <c r="E20" s="153"/>
    </row>
    <row r="21" spans="1:11" s="31" customFormat="1" ht="17.25" customHeight="1" x14ac:dyDescent="0.2">
      <c r="A21" s="154" t="s">
        <v>40</v>
      </c>
      <c r="B21" s="37" t="s">
        <v>7</v>
      </c>
      <c r="C21" s="37" t="s">
        <v>8</v>
      </c>
      <c r="D21" s="37" t="s">
        <v>7</v>
      </c>
      <c r="E21" s="39" t="s">
        <v>8</v>
      </c>
    </row>
    <row r="22" spans="1:11" s="31" customFormat="1" ht="37.5" customHeight="1" x14ac:dyDescent="0.2">
      <c r="A22" s="162"/>
      <c r="B22" s="40"/>
      <c r="C22" s="40"/>
      <c r="D22" s="40"/>
      <c r="E22" s="32"/>
    </row>
    <row r="23" spans="1:11" s="31" customFormat="1" ht="23.25" customHeight="1" x14ac:dyDescent="0.2">
      <c r="A23" s="36" t="s">
        <v>14</v>
      </c>
      <c r="B23" s="163">
        <f>DATE(YEAR(B20)+2,MONTH(B20)+B22,DAY(B20))+C22</f>
        <v>43831</v>
      </c>
      <c r="C23" s="164"/>
      <c r="D23" s="163">
        <f>DATE(YEAR(D20)+4,MONTH(D20)+D22,DAY(D20))+E22</f>
        <v>1461</v>
      </c>
      <c r="E23" s="164"/>
    </row>
  </sheetData>
  <sheetProtection sheet="1" objects="1" scenarios="1"/>
  <mergeCells count="26">
    <mergeCell ref="B20:C20"/>
    <mergeCell ref="D20:E20"/>
    <mergeCell ref="A21:A22"/>
    <mergeCell ref="B23:C23"/>
    <mergeCell ref="D23:E23"/>
    <mergeCell ref="B19:C19"/>
    <mergeCell ref="D19:E19"/>
    <mergeCell ref="D12:E12"/>
    <mergeCell ref="A18:E18"/>
    <mergeCell ref="A10:E10"/>
    <mergeCell ref="B12:C12"/>
    <mergeCell ref="B13:C13"/>
    <mergeCell ref="D13:E13"/>
    <mergeCell ref="A14:A15"/>
    <mergeCell ref="B16:C16"/>
    <mergeCell ref="D16:E16"/>
    <mergeCell ref="A11:E11"/>
    <mergeCell ref="A17:E17"/>
    <mergeCell ref="A6:E6"/>
    <mergeCell ref="A7:E7"/>
    <mergeCell ref="A8:E8"/>
    <mergeCell ref="A1:E1"/>
    <mergeCell ref="A2:E2"/>
    <mergeCell ref="A3:E3"/>
    <mergeCell ref="A4:E4"/>
    <mergeCell ref="A5:E5"/>
  </mergeCells>
  <pageMargins left="0.7" right="0.7" top="0.75" bottom="0.75" header="0.3" footer="0.3"/>
  <pageSetup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zoomScale="125" zoomScaleNormal="80" zoomScaleSheetLayoutView="80" zoomScalePageLayoutView="80" workbookViewId="0">
      <pane ySplit="8" topLeftCell="A17" activePane="bottomLeft" state="frozen"/>
      <selection pane="bottomLeft" activeCell="C32" sqref="C32"/>
    </sheetView>
  </sheetViews>
  <sheetFormatPr baseColWidth="10" defaultColWidth="10.6640625" defaultRowHeight="15" x14ac:dyDescent="0.2"/>
  <cols>
    <col min="1" max="1" width="61.1640625" style="29" customWidth="1"/>
    <col min="2" max="3" width="17.1640625" style="35" customWidth="1"/>
    <col min="4" max="5" width="18.33203125" style="35" customWidth="1"/>
    <col min="6" max="16384" width="10.6640625" style="29"/>
  </cols>
  <sheetData>
    <row r="1" spans="1:6" s="2" customFormat="1" ht="19" x14ac:dyDescent="0.2">
      <c r="A1" s="139" t="s">
        <v>36</v>
      </c>
      <c r="B1" s="140"/>
      <c r="C1" s="140"/>
      <c r="D1" s="140"/>
      <c r="E1" s="141"/>
    </row>
    <row r="2" spans="1:6" s="2" customFormat="1" ht="35.25" customHeight="1" x14ac:dyDescent="0.2">
      <c r="A2" s="104" t="s">
        <v>51</v>
      </c>
      <c r="B2" s="105"/>
      <c r="C2" s="105"/>
      <c r="D2" s="105"/>
      <c r="E2" s="106"/>
    </row>
    <row r="3" spans="1:6" s="2" customFormat="1" ht="21.75" customHeight="1" x14ac:dyDescent="0.2">
      <c r="A3" s="107" t="s">
        <v>43</v>
      </c>
      <c r="B3" s="108"/>
      <c r="C3" s="108"/>
      <c r="D3" s="108"/>
      <c r="E3" s="109"/>
    </row>
    <row r="4" spans="1:6" s="2" customFormat="1" ht="21.75" customHeight="1" x14ac:dyDescent="0.2">
      <c r="A4" s="107" t="s">
        <v>45</v>
      </c>
      <c r="B4" s="108"/>
      <c r="C4" s="108"/>
      <c r="D4" s="108"/>
      <c r="E4" s="109"/>
    </row>
    <row r="5" spans="1:6" s="2" customFormat="1" ht="21.75" customHeight="1" x14ac:dyDescent="0.2">
      <c r="A5" s="107"/>
      <c r="B5" s="108"/>
      <c r="C5" s="108"/>
      <c r="D5" s="108"/>
      <c r="E5" s="109"/>
    </row>
    <row r="6" spans="1:6" s="4" customFormat="1" ht="18.75" customHeight="1" x14ac:dyDescent="0.2">
      <c r="A6" s="116" t="s">
        <v>21</v>
      </c>
      <c r="B6" s="117"/>
      <c r="C6" s="117"/>
      <c r="D6" s="117"/>
      <c r="E6" s="118"/>
    </row>
    <row r="7" spans="1:6" s="21" customFormat="1" ht="15" customHeight="1" x14ac:dyDescent="0.2">
      <c r="A7" s="133" t="s">
        <v>52</v>
      </c>
      <c r="B7" s="134"/>
      <c r="C7" s="134"/>
      <c r="D7" s="134"/>
      <c r="E7" s="135"/>
    </row>
    <row r="8" spans="1:6" ht="27" customHeight="1" x14ac:dyDescent="0.2">
      <c r="A8" s="181" t="s">
        <v>49</v>
      </c>
      <c r="B8" s="182"/>
      <c r="C8" s="182"/>
      <c r="D8" s="182"/>
      <c r="E8" s="183"/>
    </row>
    <row r="9" spans="1:6" x14ac:dyDescent="0.2">
      <c r="A9" s="49"/>
      <c r="B9" s="176" t="s">
        <v>0</v>
      </c>
      <c r="C9" s="176"/>
      <c r="D9" s="176" t="s">
        <v>9</v>
      </c>
      <c r="E9" s="177"/>
    </row>
    <row r="10" spans="1:6" s="31" customFormat="1" ht="33" customHeight="1" x14ac:dyDescent="0.2">
      <c r="A10" s="50" t="s">
        <v>77</v>
      </c>
      <c r="B10" s="129"/>
      <c r="C10" s="129"/>
      <c r="D10" s="129"/>
      <c r="E10" s="130"/>
    </row>
    <row r="11" spans="1:6" s="31" customFormat="1" ht="29.25" customHeight="1" x14ac:dyDescent="0.2">
      <c r="A11" s="51" t="s">
        <v>15</v>
      </c>
      <c r="B11" s="167">
        <f>DATE(YEAR(B10)+5,MONTH(B10),DAY(B10))</f>
        <v>1827</v>
      </c>
      <c r="C11" s="167"/>
      <c r="D11" s="167">
        <f>DATE(YEAR(D10)+5,MONTH(D10),DAY(D10))</f>
        <v>1827</v>
      </c>
      <c r="E11" s="168"/>
    </row>
    <row r="12" spans="1:6" s="31" customFormat="1" ht="33" customHeight="1" x14ac:dyDescent="0.2">
      <c r="A12" s="170"/>
      <c r="B12" s="171"/>
      <c r="C12" s="171"/>
      <c r="D12" s="171"/>
      <c r="E12" s="172"/>
      <c r="F12" s="44"/>
    </row>
    <row r="13" spans="1:6" ht="27" customHeight="1" x14ac:dyDescent="0.2">
      <c r="A13" s="173" t="s">
        <v>50</v>
      </c>
      <c r="B13" s="174"/>
      <c r="C13" s="174"/>
      <c r="D13" s="174"/>
      <c r="E13" s="175"/>
    </row>
    <row r="14" spans="1:6" x14ac:dyDescent="0.2">
      <c r="A14" s="49"/>
      <c r="B14" s="176" t="s">
        <v>0</v>
      </c>
      <c r="C14" s="176"/>
      <c r="D14" s="176" t="s">
        <v>9</v>
      </c>
      <c r="E14" s="177"/>
    </row>
    <row r="15" spans="1:6" s="31" customFormat="1" ht="33" x14ac:dyDescent="0.2">
      <c r="A15" s="52" t="s">
        <v>78</v>
      </c>
      <c r="B15" s="129"/>
      <c r="C15" s="129"/>
      <c r="D15" s="129"/>
      <c r="E15" s="130"/>
    </row>
    <row r="16" spans="1:6" s="31" customFormat="1" ht="17.25" customHeight="1" x14ac:dyDescent="0.2">
      <c r="A16" s="165" t="s">
        <v>47</v>
      </c>
      <c r="B16" s="37" t="s">
        <v>7</v>
      </c>
      <c r="C16" s="37" t="s">
        <v>8</v>
      </c>
      <c r="D16" s="37" t="s">
        <v>7</v>
      </c>
      <c r="E16" s="39" t="s">
        <v>8</v>
      </c>
    </row>
    <row r="17" spans="1:6" s="31" customFormat="1" ht="24.75" customHeight="1" x14ac:dyDescent="0.2">
      <c r="A17" s="166"/>
      <c r="B17" s="48"/>
      <c r="C17" s="46"/>
      <c r="D17" s="46"/>
      <c r="E17" s="53"/>
    </row>
    <row r="18" spans="1:6" s="31" customFormat="1" ht="33" customHeight="1" x14ac:dyDescent="0.2">
      <c r="A18" s="51" t="s">
        <v>16</v>
      </c>
      <c r="B18" s="167">
        <f>DATE(YEAR(B15),MONTH(B15)+B17,DAY(B15)+C17)</f>
        <v>0</v>
      </c>
      <c r="C18" s="167"/>
      <c r="D18" s="167">
        <f>DATE(YEAR(D15),MONTH(D15)+D17,DAY(D15)+E17)</f>
        <v>0</v>
      </c>
      <c r="E18" s="168"/>
      <c r="F18" s="44"/>
    </row>
    <row r="19" spans="1:6" s="45" customFormat="1" ht="33" customHeight="1" x14ac:dyDescent="0.2">
      <c r="A19" s="169"/>
      <c r="B19" s="169"/>
      <c r="C19" s="169"/>
      <c r="D19" s="169"/>
      <c r="E19" s="169"/>
      <c r="F19" s="47"/>
    </row>
    <row r="20" spans="1:6" s="31" customFormat="1" ht="33" customHeight="1" x14ac:dyDescent="0.2">
      <c r="A20" s="178" t="s">
        <v>48</v>
      </c>
      <c r="B20" s="179"/>
      <c r="C20" s="179"/>
      <c r="D20" s="179"/>
      <c r="E20" s="180"/>
      <c r="F20" s="44"/>
    </row>
    <row r="21" spans="1:6" s="31" customFormat="1" ht="19.5" customHeight="1" x14ac:dyDescent="0.2">
      <c r="A21" s="54"/>
      <c r="B21" s="185" t="s">
        <v>0</v>
      </c>
      <c r="C21" s="185"/>
      <c r="D21" s="185"/>
      <c r="E21" s="186"/>
      <c r="F21" s="44"/>
    </row>
    <row r="22" spans="1:6" s="45" customFormat="1" ht="33" customHeight="1" x14ac:dyDescent="0.2">
      <c r="A22" s="50" t="s">
        <v>79</v>
      </c>
      <c r="B22" s="189">
        <v>40179</v>
      </c>
      <c r="C22" s="189"/>
      <c r="D22" s="189"/>
      <c r="E22" s="190"/>
    </row>
    <row r="23" spans="1:6" s="31" customFormat="1" ht="13.5" customHeight="1" x14ac:dyDescent="0.2">
      <c r="A23" s="187" t="s">
        <v>46</v>
      </c>
      <c r="B23" s="188" t="s">
        <v>7</v>
      </c>
      <c r="C23" s="188"/>
      <c r="D23" s="188" t="s">
        <v>8</v>
      </c>
      <c r="E23" s="191"/>
    </row>
    <row r="24" spans="1:6" s="31" customFormat="1" ht="23.25" customHeight="1" x14ac:dyDescent="0.2">
      <c r="A24" s="187"/>
      <c r="B24" s="184">
        <v>12</v>
      </c>
      <c r="C24" s="184"/>
      <c r="D24" s="129">
        <v>15</v>
      </c>
      <c r="E24" s="130"/>
    </row>
    <row r="25" spans="1:6" ht="19" x14ac:dyDescent="0.2">
      <c r="A25" s="27" t="s">
        <v>17</v>
      </c>
      <c r="B25" s="131">
        <f>DATE(YEAR(B22),MONTH(B22)+B24,DAY(B22)+D24)</f>
        <v>40559</v>
      </c>
      <c r="C25" s="131"/>
      <c r="D25" s="131"/>
      <c r="E25" s="132"/>
    </row>
  </sheetData>
  <sheetProtection sheet="1" objects="1" scenarios="1"/>
  <mergeCells count="33">
    <mergeCell ref="B25:E25"/>
    <mergeCell ref="A20:E20"/>
    <mergeCell ref="A8:E8"/>
    <mergeCell ref="B9:C9"/>
    <mergeCell ref="D9:E9"/>
    <mergeCell ref="B24:C24"/>
    <mergeCell ref="D24:E24"/>
    <mergeCell ref="B21:E21"/>
    <mergeCell ref="B10:C10"/>
    <mergeCell ref="D10:E10"/>
    <mergeCell ref="A23:A24"/>
    <mergeCell ref="B11:C11"/>
    <mergeCell ref="B23:C23"/>
    <mergeCell ref="B22:E22"/>
    <mergeCell ref="D23:E23"/>
    <mergeCell ref="B15:C15"/>
    <mergeCell ref="A6:E6"/>
    <mergeCell ref="A7:E7"/>
    <mergeCell ref="A13:E13"/>
    <mergeCell ref="B14:C14"/>
    <mergeCell ref="D14:E14"/>
    <mergeCell ref="D11:E11"/>
    <mergeCell ref="A1:E1"/>
    <mergeCell ref="A2:E2"/>
    <mergeCell ref="A3:E3"/>
    <mergeCell ref="A4:E4"/>
    <mergeCell ref="A5:E5"/>
    <mergeCell ref="A16:A17"/>
    <mergeCell ref="B18:C18"/>
    <mergeCell ref="D18:E18"/>
    <mergeCell ref="A19:E19"/>
    <mergeCell ref="A12:E12"/>
    <mergeCell ref="D15:E15"/>
  </mergeCells>
  <pageMargins left="0.7" right="0.7" top="0.75" bottom="0.75" header="0.3" footer="0.3"/>
  <pageSetup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zoomScale="125" zoomScaleNormal="80" zoomScaleSheetLayoutView="80" zoomScalePageLayoutView="80" workbookViewId="0">
      <pane ySplit="6" topLeftCell="A7" activePane="bottomLeft" state="frozen"/>
      <selection pane="bottomLeft" activeCell="A15" sqref="A15"/>
    </sheetView>
  </sheetViews>
  <sheetFormatPr baseColWidth="10" defaultColWidth="10.6640625" defaultRowHeight="15" x14ac:dyDescent="0.2"/>
  <cols>
    <col min="1" max="1" width="82.6640625" style="57" customWidth="1"/>
    <col min="2" max="2" width="28.33203125" style="35" customWidth="1"/>
    <col min="3" max="3" width="22.6640625" style="35" customWidth="1"/>
    <col min="4" max="4" width="18.33203125" style="35" customWidth="1"/>
    <col min="5" max="5" width="22.83203125" style="35" customWidth="1"/>
    <col min="6" max="16384" width="10.6640625" style="29"/>
  </cols>
  <sheetData>
    <row r="1" spans="1:7" s="2" customFormat="1" ht="19" x14ac:dyDescent="0.2">
      <c r="A1" s="101" t="s">
        <v>36</v>
      </c>
      <c r="B1" s="102"/>
      <c r="C1" s="102"/>
      <c r="D1" s="102"/>
      <c r="E1" s="103"/>
    </row>
    <row r="2" spans="1:7" s="61" customFormat="1" ht="35.25" customHeight="1" x14ac:dyDescent="0.2">
      <c r="A2" s="197" t="s">
        <v>58</v>
      </c>
      <c r="B2" s="198"/>
      <c r="C2" s="198"/>
      <c r="D2" s="198"/>
      <c r="E2" s="199"/>
    </row>
    <row r="3" spans="1:7" s="61" customFormat="1" ht="21.75" customHeight="1" x14ac:dyDescent="0.2">
      <c r="A3" s="200" t="s">
        <v>59</v>
      </c>
      <c r="B3" s="201"/>
      <c r="C3" s="201"/>
      <c r="D3" s="201"/>
      <c r="E3" s="202"/>
    </row>
    <row r="4" spans="1:7" s="61" customFormat="1" ht="21.75" customHeight="1" x14ac:dyDescent="0.2">
      <c r="A4" s="200" t="s">
        <v>60</v>
      </c>
      <c r="B4" s="201"/>
      <c r="C4" s="201"/>
      <c r="D4" s="201"/>
      <c r="E4" s="202"/>
    </row>
    <row r="5" spans="1:7" s="4" customFormat="1" ht="18.75" customHeight="1" x14ac:dyDescent="0.2">
      <c r="A5" s="116" t="s">
        <v>21</v>
      </c>
      <c r="B5" s="117"/>
      <c r="C5" s="117"/>
      <c r="D5" s="117"/>
      <c r="E5" s="118"/>
    </row>
    <row r="6" spans="1:7" s="60" customFormat="1" ht="15" customHeight="1" x14ac:dyDescent="0.25">
      <c r="A6" s="194" t="s">
        <v>57</v>
      </c>
      <c r="B6" s="195"/>
      <c r="C6" s="195"/>
      <c r="D6" s="195"/>
      <c r="E6" s="196"/>
    </row>
    <row r="7" spans="1:7" s="31" customFormat="1" ht="18.75" customHeight="1" x14ac:dyDescent="0.2">
      <c r="A7" s="207" t="s">
        <v>30</v>
      </c>
      <c r="B7" s="208"/>
      <c r="C7" s="208"/>
      <c r="D7" s="208"/>
      <c r="E7" s="209"/>
    </row>
    <row r="8" spans="1:7" s="31" customFormat="1" ht="33" customHeight="1" x14ac:dyDescent="0.2">
      <c r="A8" s="210" t="s">
        <v>55</v>
      </c>
      <c r="B8" s="210"/>
      <c r="C8" s="210"/>
      <c r="D8" s="210"/>
      <c r="E8" s="210"/>
    </row>
    <row r="9" spans="1:7" x14ac:dyDescent="0.2">
      <c r="A9" s="56"/>
      <c r="B9" s="142" t="s">
        <v>6</v>
      </c>
      <c r="C9" s="221"/>
      <c r="D9" s="221"/>
      <c r="E9" s="143"/>
    </row>
    <row r="10" spans="1:7" s="31" customFormat="1" ht="40.5" customHeight="1" x14ac:dyDescent="0.2">
      <c r="A10" s="66" t="s">
        <v>101</v>
      </c>
      <c r="B10" s="222">
        <v>43132</v>
      </c>
      <c r="C10" s="222"/>
      <c r="D10" s="222"/>
      <c r="E10" s="223"/>
      <c r="G10" s="44"/>
    </row>
    <row r="11" spans="1:7" s="31" customFormat="1" ht="17.25" customHeight="1" x14ac:dyDescent="0.2">
      <c r="A11" s="211" t="s">
        <v>53</v>
      </c>
      <c r="B11" s="203" t="s">
        <v>7</v>
      </c>
      <c r="C11" s="203"/>
      <c r="D11" s="203" t="s">
        <v>8</v>
      </c>
      <c r="E11" s="204"/>
    </row>
    <row r="12" spans="1:7" s="31" customFormat="1" ht="33" customHeight="1" x14ac:dyDescent="0.2">
      <c r="A12" s="211"/>
      <c r="B12" s="205">
        <v>6</v>
      </c>
      <c r="C12" s="205"/>
      <c r="D12" s="205"/>
      <c r="E12" s="206"/>
    </row>
    <row r="13" spans="1:7" s="31" customFormat="1" ht="18.75" customHeight="1" x14ac:dyDescent="0.2">
      <c r="A13" s="220" t="s">
        <v>54</v>
      </c>
      <c r="B13" s="203" t="s">
        <v>7</v>
      </c>
      <c r="C13" s="203"/>
      <c r="D13" s="203" t="s">
        <v>8</v>
      </c>
      <c r="E13" s="204"/>
    </row>
    <row r="14" spans="1:7" s="31" customFormat="1" ht="33" customHeight="1" x14ac:dyDescent="0.2">
      <c r="A14" s="220"/>
      <c r="B14" s="205"/>
      <c r="C14" s="205"/>
      <c r="D14" s="205"/>
      <c r="E14" s="206"/>
    </row>
    <row r="15" spans="1:7" s="55" customFormat="1" ht="40.5" customHeight="1" x14ac:dyDescent="0.2">
      <c r="A15" s="67" t="s">
        <v>108</v>
      </c>
      <c r="B15" s="192">
        <f>DATE(YEAR(B10)+5,MONTH(B10)+B12+B14,DAY(B10)+D12+D14)</f>
        <v>45139</v>
      </c>
      <c r="C15" s="192"/>
      <c r="D15" s="192"/>
      <c r="E15" s="193"/>
    </row>
    <row r="16" spans="1:7" s="55" customFormat="1" ht="40.5" customHeight="1" x14ac:dyDescent="0.2">
      <c r="A16" s="67" t="s">
        <v>27</v>
      </c>
      <c r="B16" s="192">
        <f>DATE(YEAR(B15),MONTH(B15)+6,DAY(B15))</f>
        <v>45323</v>
      </c>
      <c r="C16" s="192"/>
      <c r="D16" s="192"/>
      <c r="E16" s="193"/>
    </row>
    <row r="17" spans="1:6" s="55" customFormat="1" ht="40.5" customHeight="1" x14ac:dyDescent="0.2">
      <c r="A17" s="67" t="s">
        <v>28</v>
      </c>
      <c r="B17" s="192">
        <f>DATE(YEAR(B16),MONTH(B16)+6,DAY(B16))</f>
        <v>45505</v>
      </c>
      <c r="C17" s="192"/>
      <c r="D17" s="192"/>
      <c r="E17" s="193"/>
    </row>
    <row r="18" spans="1:6" s="55" customFormat="1" ht="40.5" customHeight="1" x14ac:dyDescent="0.2">
      <c r="A18" s="68" t="s">
        <v>29</v>
      </c>
      <c r="B18" s="213">
        <f>DATE(YEAR(B17),MONTH(B17)+6,DAY(B17))</f>
        <v>45689</v>
      </c>
      <c r="C18" s="213"/>
      <c r="D18" s="213"/>
      <c r="E18" s="214"/>
    </row>
    <row r="19" spans="1:6" s="31" customFormat="1" ht="31.5" customHeight="1" x14ac:dyDescent="0.2">
      <c r="A19" s="219"/>
      <c r="B19" s="219"/>
      <c r="C19" s="219"/>
      <c r="D19" s="219"/>
      <c r="E19" s="219"/>
    </row>
    <row r="20" spans="1:6" s="31" customFormat="1" ht="33" customHeight="1" x14ac:dyDescent="0.2">
      <c r="A20" s="210" t="s">
        <v>56</v>
      </c>
      <c r="B20" s="210"/>
      <c r="C20" s="210"/>
      <c r="D20" s="210"/>
      <c r="E20" s="210"/>
    </row>
    <row r="21" spans="1:6" s="31" customFormat="1" ht="33" customHeight="1" x14ac:dyDescent="0.2">
      <c r="A21" s="71"/>
      <c r="B21" s="217" t="s">
        <v>4</v>
      </c>
      <c r="C21" s="217"/>
      <c r="D21" s="217" t="s">
        <v>25</v>
      </c>
      <c r="E21" s="218"/>
      <c r="F21" s="44"/>
    </row>
    <row r="22" spans="1:6" s="31" customFormat="1" ht="27" customHeight="1" x14ac:dyDescent="0.2">
      <c r="A22" s="72" t="s">
        <v>35</v>
      </c>
      <c r="B22" s="215"/>
      <c r="C22" s="215"/>
      <c r="D22" s="215"/>
      <c r="E22" s="216"/>
    </row>
    <row r="23" spans="1:6" s="31" customFormat="1" ht="15.75" customHeight="1" x14ac:dyDescent="0.2">
      <c r="A23" s="212" t="s">
        <v>107</v>
      </c>
      <c r="B23" s="69" t="s">
        <v>7</v>
      </c>
      <c r="C23" s="69" t="s">
        <v>8</v>
      </c>
      <c r="D23" s="69" t="s">
        <v>7</v>
      </c>
      <c r="E23" s="74" t="s">
        <v>8</v>
      </c>
    </row>
    <row r="24" spans="1:6" s="31" customFormat="1" ht="27" customHeight="1" x14ac:dyDescent="0.2">
      <c r="A24" s="212"/>
      <c r="B24" s="70"/>
      <c r="C24" s="70"/>
      <c r="D24" s="70"/>
      <c r="E24" s="75"/>
    </row>
    <row r="25" spans="1:6" s="31" customFormat="1" ht="16.5" customHeight="1" x14ac:dyDescent="0.2">
      <c r="A25" s="212" t="s">
        <v>54</v>
      </c>
      <c r="B25" s="69" t="s">
        <v>7</v>
      </c>
      <c r="C25" s="69" t="s">
        <v>8</v>
      </c>
      <c r="D25" s="69" t="s">
        <v>7</v>
      </c>
      <c r="E25" s="74" t="s">
        <v>8</v>
      </c>
    </row>
    <row r="26" spans="1:6" s="31" customFormat="1" ht="27" customHeight="1" x14ac:dyDescent="0.2">
      <c r="A26" s="212"/>
      <c r="B26" s="70"/>
      <c r="C26" s="70"/>
      <c r="D26" s="70"/>
      <c r="E26" s="75"/>
    </row>
    <row r="27" spans="1:6" s="31" customFormat="1" ht="25.5" customHeight="1" x14ac:dyDescent="0.2">
      <c r="A27" s="76" t="s">
        <v>12</v>
      </c>
      <c r="B27" s="213">
        <f>DATE(YEAR(B22)+4,MONTH(B22)+B24+B26,DAY(B22))</f>
        <v>1461</v>
      </c>
      <c r="C27" s="213"/>
      <c r="D27" s="213">
        <f>DATE(YEAR(D22)+5,MONTH(D22)+D24+D26,DAY(D22))</f>
        <v>1827</v>
      </c>
      <c r="E27" s="214"/>
    </row>
  </sheetData>
  <sheetProtection sheet="1" objects="1" scenarios="1" formatCells="0"/>
  <mergeCells count="34">
    <mergeCell ref="B15:E15"/>
    <mergeCell ref="A13:A14"/>
    <mergeCell ref="B9:E9"/>
    <mergeCell ref="B10:E10"/>
    <mergeCell ref="B11:C11"/>
    <mergeCell ref="D11:E11"/>
    <mergeCell ref="B17:E17"/>
    <mergeCell ref="B18:E18"/>
    <mergeCell ref="B21:C21"/>
    <mergeCell ref="B22:C22"/>
    <mergeCell ref="D21:E21"/>
    <mergeCell ref="A19:E19"/>
    <mergeCell ref="A20:E20"/>
    <mergeCell ref="A23:A24"/>
    <mergeCell ref="A25:A26"/>
    <mergeCell ref="B27:C27"/>
    <mergeCell ref="D27:E27"/>
    <mergeCell ref="D22:E22"/>
    <mergeCell ref="B16:E16"/>
    <mergeCell ref="A5:E5"/>
    <mergeCell ref="A6:E6"/>
    <mergeCell ref="A1:E1"/>
    <mergeCell ref="A2:E2"/>
    <mergeCell ref="A3:E3"/>
    <mergeCell ref="A4:E4"/>
    <mergeCell ref="B13:C13"/>
    <mergeCell ref="D13:E13"/>
    <mergeCell ref="B12:C12"/>
    <mergeCell ref="B14:C14"/>
    <mergeCell ref="D14:E14"/>
    <mergeCell ref="D12:E12"/>
    <mergeCell ref="A7:E7"/>
    <mergeCell ref="A8:E8"/>
    <mergeCell ref="A11:A12"/>
  </mergeCells>
  <pageMargins left="0.7" right="0.7" top="0.75" bottom="0.75" header="0.3" footer="0.3"/>
  <pageSetup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138" zoomScaleNormal="80" zoomScaleSheetLayoutView="90" zoomScalePageLayoutView="80" workbookViewId="0">
      <pane ySplit="1" topLeftCell="A2" activePane="bottomLeft" state="frozen"/>
      <selection pane="bottomLeft" activeCell="E8" sqref="E8"/>
    </sheetView>
  </sheetViews>
  <sheetFormatPr baseColWidth="10" defaultColWidth="10.6640625" defaultRowHeight="15" x14ac:dyDescent="0.2"/>
  <cols>
    <col min="1" max="1" width="38.1640625" style="1" customWidth="1"/>
    <col min="2" max="3" width="33.83203125" style="3" customWidth="1"/>
    <col min="4" max="16384" width="10.6640625" style="1"/>
  </cols>
  <sheetData>
    <row r="1" spans="1:3" s="2" customFormat="1" ht="33" customHeight="1" x14ac:dyDescent="0.2">
      <c r="A1" s="229" t="s">
        <v>61</v>
      </c>
      <c r="B1" s="230"/>
      <c r="C1" s="231"/>
    </row>
    <row r="2" spans="1:3" x14ac:dyDescent="0.2">
      <c r="A2" s="93"/>
      <c r="B2" s="227" t="s">
        <v>6</v>
      </c>
      <c r="C2" s="228"/>
    </row>
    <row r="3" spans="1:3" s="2" customFormat="1" ht="49.5" customHeight="1" x14ac:dyDescent="0.2">
      <c r="A3" s="73" t="s">
        <v>80</v>
      </c>
      <c r="B3" s="215">
        <v>38718</v>
      </c>
      <c r="C3" s="206"/>
    </row>
    <row r="4" spans="1:3" s="2" customFormat="1" ht="21" customHeight="1" x14ac:dyDescent="0.2">
      <c r="A4" s="211" t="s">
        <v>64</v>
      </c>
      <c r="B4" s="69" t="s">
        <v>7</v>
      </c>
      <c r="C4" s="74" t="s">
        <v>8</v>
      </c>
    </row>
    <row r="5" spans="1:3" s="2" customFormat="1" ht="33" customHeight="1" x14ac:dyDescent="0.2">
      <c r="A5" s="232"/>
      <c r="B5" s="70"/>
      <c r="C5" s="75"/>
    </row>
    <row r="6" spans="1:3" s="2" customFormat="1" ht="33" customHeight="1" x14ac:dyDescent="0.2">
      <c r="A6" s="95" t="s">
        <v>1</v>
      </c>
      <c r="B6" s="192">
        <f>DATE(YEAR(B3)+10,MONTH(B3)+B5,DAY(B3)+C5)</f>
        <v>42370</v>
      </c>
      <c r="C6" s="193"/>
    </row>
    <row r="7" spans="1:3" s="2" customFormat="1" ht="21" customHeight="1" x14ac:dyDescent="0.2">
      <c r="A7" s="211" t="s">
        <v>65</v>
      </c>
      <c r="B7" s="69" t="s">
        <v>7</v>
      </c>
      <c r="C7" s="74" t="s">
        <v>8</v>
      </c>
    </row>
    <row r="8" spans="1:3" s="2" customFormat="1" ht="33" customHeight="1" x14ac:dyDescent="0.2">
      <c r="A8" s="232"/>
      <c r="B8" s="70"/>
      <c r="C8" s="75"/>
    </row>
    <row r="9" spans="1:3" s="2" customFormat="1" ht="33" customHeight="1" x14ac:dyDescent="0.2">
      <c r="A9" s="95" t="s">
        <v>2</v>
      </c>
      <c r="B9" s="192">
        <f>DATE(YEAR(B3)+20,MONTH(B3)+B8,DAY(B3)+C8)</f>
        <v>46023</v>
      </c>
      <c r="C9" s="193"/>
    </row>
    <row r="10" spans="1:3" s="2" customFormat="1" ht="21" customHeight="1" x14ac:dyDescent="0.2">
      <c r="A10" s="211" t="s">
        <v>65</v>
      </c>
      <c r="B10" s="69" t="s">
        <v>7</v>
      </c>
      <c r="C10" s="74" t="s">
        <v>8</v>
      </c>
    </row>
    <row r="11" spans="1:3" s="2" customFormat="1" ht="33" customHeight="1" x14ac:dyDescent="0.2">
      <c r="A11" s="232"/>
      <c r="B11" s="77"/>
      <c r="C11" s="94"/>
    </row>
    <row r="12" spans="1:3" s="2" customFormat="1" ht="33" customHeight="1" x14ac:dyDescent="0.2">
      <c r="A12" s="95" t="s">
        <v>3</v>
      </c>
      <c r="B12" s="192">
        <f>DATE(YEAR(B3)+30,MONTH(B3)+B11,DAY(B3)+C11)</f>
        <v>49675</v>
      </c>
      <c r="C12" s="193"/>
    </row>
    <row r="13" spans="1:3" s="2" customFormat="1" ht="21" x14ac:dyDescent="0.2">
      <c r="A13" s="224" t="s">
        <v>63</v>
      </c>
      <c r="B13" s="225"/>
      <c r="C13" s="226"/>
    </row>
  </sheetData>
  <sheetProtection sheet="1" objects="1" scenarios="1"/>
  <mergeCells count="10">
    <mergeCell ref="A13:C13"/>
    <mergeCell ref="B12:C12"/>
    <mergeCell ref="B2:C2"/>
    <mergeCell ref="A1:C1"/>
    <mergeCell ref="A4:A5"/>
    <mergeCell ref="B3:C3"/>
    <mergeCell ref="B6:C6"/>
    <mergeCell ref="B9:C9"/>
    <mergeCell ref="A7:A8"/>
    <mergeCell ref="A10:A11"/>
  </mergeCells>
  <pageMargins left="0.7" right="0.7" top="0.75" bottom="0.75" header="0.3" footer="0.3"/>
  <pageSetup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zoomScale="135" zoomScaleNormal="90" zoomScaleSheetLayoutView="80" zoomScalePageLayoutView="90" workbookViewId="0">
      <selection activeCell="C4" sqref="C4:D4"/>
    </sheetView>
  </sheetViews>
  <sheetFormatPr baseColWidth="10" defaultColWidth="10.6640625" defaultRowHeight="15" x14ac:dyDescent="0.2"/>
  <cols>
    <col min="1" max="1" width="63.1640625" style="29" customWidth="1"/>
    <col min="2" max="2" width="33.1640625" style="29" customWidth="1"/>
    <col min="3" max="3" width="17.1640625" style="35" customWidth="1"/>
    <col min="4" max="4" width="25.6640625" style="35" customWidth="1"/>
    <col min="5" max="6" width="18.33203125" style="35" customWidth="1"/>
    <col min="7" max="16384" width="10.6640625" style="29"/>
  </cols>
  <sheetData>
    <row r="1" spans="1:6" ht="30.75" customHeight="1" x14ac:dyDescent="0.2">
      <c r="A1" s="229" t="s">
        <v>103</v>
      </c>
      <c r="B1" s="230"/>
      <c r="C1" s="230"/>
      <c r="D1" s="230"/>
      <c r="E1" s="230"/>
      <c r="F1" s="231"/>
    </row>
    <row r="2" spans="1:6" s="31" customFormat="1" ht="21.75" customHeight="1" x14ac:dyDescent="0.2">
      <c r="A2" s="64"/>
      <c r="B2" s="65" t="s">
        <v>20</v>
      </c>
      <c r="C2" s="236" t="s">
        <v>10</v>
      </c>
      <c r="D2" s="236"/>
      <c r="E2" s="236" t="s">
        <v>62</v>
      </c>
      <c r="F2" s="236"/>
    </row>
    <row r="3" spans="1:6" s="31" customFormat="1" ht="64.5" customHeight="1" x14ac:dyDescent="0.2">
      <c r="A3" s="58" t="s">
        <v>102</v>
      </c>
      <c r="B3" s="62">
        <v>29834</v>
      </c>
      <c r="C3" s="237">
        <v>24536</v>
      </c>
      <c r="D3" s="237"/>
      <c r="E3" s="237">
        <v>24536</v>
      </c>
      <c r="F3" s="237"/>
    </row>
    <row r="4" spans="1:6" s="31" customFormat="1" ht="44.25" customHeight="1" x14ac:dyDescent="0.2">
      <c r="A4" s="96" t="s">
        <v>18</v>
      </c>
      <c r="B4" s="63">
        <f>DATE(YEAR(B3)+60,MONTH(B3),DAY(B3))</f>
        <v>51749</v>
      </c>
      <c r="C4" s="233">
        <f>DATE(YEAR(C3)+58,MONTH(C3),DAY(C3))</f>
        <v>45721</v>
      </c>
      <c r="D4" s="234"/>
      <c r="E4" s="235">
        <f>DATE(YEAR(E3)+56,MONTH(E3),DAY(E3))</f>
        <v>44990</v>
      </c>
      <c r="F4" s="235"/>
    </row>
  </sheetData>
  <sheetProtection sheet="1" objects="1" scenarios="1"/>
  <mergeCells count="7">
    <mergeCell ref="C4:D4"/>
    <mergeCell ref="E4:F4"/>
    <mergeCell ref="E2:F2"/>
    <mergeCell ref="A1:F1"/>
    <mergeCell ref="C2:D2"/>
    <mergeCell ref="C3:D3"/>
    <mergeCell ref="E3:F3"/>
  </mergeCells>
  <pageMargins left="0.7" right="0.7" top="0.75" bottom="0.75" header="0.3" footer="0.3"/>
  <pageSetup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125" zoomScaleNormal="70" zoomScaleSheetLayoutView="80" zoomScalePageLayoutView="70" workbookViewId="0">
      <pane ySplit="9" topLeftCell="A10" activePane="bottomLeft" state="frozen"/>
      <selection pane="bottomLeft" activeCell="B12" sqref="B12:E12"/>
    </sheetView>
  </sheetViews>
  <sheetFormatPr baseColWidth="10" defaultColWidth="10.6640625" defaultRowHeight="15" x14ac:dyDescent="0.2"/>
  <cols>
    <col min="1" max="1" width="83.1640625" style="2" customWidth="1"/>
    <col min="2" max="5" width="14.1640625" style="18" customWidth="1"/>
    <col min="6" max="16384" width="10.6640625" style="2"/>
  </cols>
  <sheetData>
    <row r="1" spans="1:5" ht="19" x14ac:dyDescent="0.2">
      <c r="A1" s="139" t="s">
        <v>36</v>
      </c>
      <c r="B1" s="140"/>
      <c r="C1" s="140"/>
      <c r="D1" s="140"/>
      <c r="E1" s="141"/>
    </row>
    <row r="2" spans="1:5" ht="21.75" customHeight="1" x14ac:dyDescent="0.2">
      <c r="A2" s="254" t="s">
        <v>104</v>
      </c>
      <c r="B2" s="255"/>
      <c r="C2" s="255"/>
      <c r="D2" s="255"/>
      <c r="E2" s="256"/>
    </row>
    <row r="3" spans="1:5" ht="21.75" customHeight="1" x14ac:dyDescent="0.2">
      <c r="A3" s="59" t="s">
        <v>105</v>
      </c>
      <c r="B3" s="19"/>
      <c r="C3" s="19"/>
      <c r="D3" s="19"/>
      <c r="E3" s="20"/>
    </row>
    <row r="4" spans="1:5" ht="21.75" customHeight="1" x14ac:dyDescent="0.2">
      <c r="A4" s="59" t="s">
        <v>106</v>
      </c>
      <c r="B4" s="19"/>
      <c r="C4" s="19"/>
      <c r="D4" s="19"/>
      <c r="E4" s="20"/>
    </row>
    <row r="5" spans="1:5" ht="21.75" customHeight="1" x14ac:dyDescent="0.2">
      <c r="A5" s="107" t="s">
        <v>72</v>
      </c>
      <c r="B5" s="108"/>
      <c r="C5" s="108"/>
      <c r="D5" s="108"/>
      <c r="E5" s="109"/>
    </row>
    <row r="6" spans="1:5" ht="21.75" customHeight="1" x14ac:dyDescent="0.2">
      <c r="A6" s="257" t="s">
        <v>73</v>
      </c>
      <c r="B6" s="108"/>
      <c r="C6" s="108"/>
      <c r="D6" s="108"/>
      <c r="E6" s="109"/>
    </row>
    <row r="7" spans="1:5" s="4" customFormat="1" ht="18.75" customHeight="1" x14ac:dyDescent="0.2">
      <c r="A7" s="116" t="s">
        <v>21</v>
      </c>
      <c r="B7" s="117"/>
      <c r="C7" s="117"/>
      <c r="D7" s="117"/>
      <c r="E7" s="118"/>
    </row>
    <row r="8" spans="1:5" s="21" customFormat="1" ht="15" customHeight="1" x14ac:dyDescent="0.2">
      <c r="A8" s="133" t="s">
        <v>37</v>
      </c>
      <c r="B8" s="134"/>
      <c r="C8" s="134"/>
      <c r="D8" s="134"/>
      <c r="E8" s="135"/>
    </row>
    <row r="9" spans="1:5" s="21" customFormat="1" ht="15" customHeight="1" x14ac:dyDescent="0.2">
      <c r="A9" s="136" t="s">
        <v>30</v>
      </c>
      <c r="B9" s="137"/>
      <c r="C9" s="137"/>
      <c r="D9" s="137"/>
      <c r="E9" s="138"/>
    </row>
    <row r="10" spans="1:5" ht="21.75" customHeight="1" x14ac:dyDescent="0.2">
      <c r="A10" s="243" t="s">
        <v>88</v>
      </c>
      <c r="B10" s="244"/>
      <c r="C10" s="244"/>
      <c r="D10" s="244"/>
      <c r="E10" s="245"/>
    </row>
    <row r="11" spans="1:5" ht="38.25" customHeight="1" x14ac:dyDescent="0.2">
      <c r="A11" s="22" t="s">
        <v>68</v>
      </c>
      <c r="B11" s="152"/>
      <c r="C11" s="248"/>
      <c r="D11" s="248"/>
      <c r="E11" s="249"/>
    </row>
    <row r="12" spans="1:5" ht="38.25" customHeight="1" x14ac:dyDescent="0.2">
      <c r="A12" s="23" t="s">
        <v>69</v>
      </c>
      <c r="B12" s="129"/>
      <c r="C12" s="250"/>
      <c r="D12" s="250"/>
      <c r="E12" s="251"/>
    </row>
    <row r="13" spans="1:5" ht="29.25" customHeight="1" x14ac:dyDescent="0.2">
      <c r="A13" s="24" t="s">
        <v>33</v>
      </c>
      <c r="B13" s="246" t="str">
        <f>DATEDIF(B11,B12, "y")  &amp; " Years," &amp;  DATEDIF(B11,B12,"Ym") &amp;  " Months"</f>
        <v>0 Years,0 Months</v>
      </c>
      <c r="C13" s="246"/>
      <c r="D13" s="246"/>
      <c r="E13" s="247"/>
    </row>
    <row r="14" spans="1:5" s="17" customFormat="1" ht="33" customHeight="1" x14ac:dyDescent="0.2">
      <c r="A14" s="25" t="s">
        <v>32</v>
      </c>
      <c r="B14" s="252" t="str">
        <f>DATEDIF(B11,B12, "y") -5 &amp; " Years," &amp;  DATEDIF(B11,B12,"Ym") &amp;  " Months"</f>
        <v>-5 Years,0 Months</v>
      </c>
      <c r="C14" s="252"/>
      <c r="D14" s="252"/>
      <c r="E14" s="253"/>
    </row>
    <row r="15" spans="1:5" ht="17" x14ac:dyDescent="0.2">
      <c r="A15" s="238"/>
      <c r="B15" s="238"/>
      <c r="C15" s="238"/>
      <c r="D15" s="238"/>
      <c r="E15" s="238"/>
    </row>
    <row r="16" spans="1:5" ht="27.75" customHeight="1" x14ac:dyDescent="0.2">
      <c r="A16" s="258" t="s">
        <v>89</v>
      </c>
      <c r="B16" s="258"/>
      <c r="C16" s="258"/>
      <c r="D16" s="258"/>
      <c r="E16" s="258"/>
    </row>
    <row r="17" spans="1:5" ht="47.25" customHeight="1" x14ac:dyDescent="0.2">
      <c r="A17" s="26" t="s">
        <v>70</v>
      </c>
      <c r="B17" s="240"/>
      <c r="C17" s="241"/>
      <c r="D17" s="241"/>
      <c r="E17" s="242"/>
    </row>
    <row r="18" spans="1:5" s="5" customFormat="1" ht="31.5" customHeight="1" x14ac:dyDescent="0.2">
      <c r="A18" s="27" t="s">
        <v>34</v>
      </c>
      <c r="B18" s="131">
        <f>DATE(YEAR(B17)+4,MONTH(B17),DAY(B17))</f>
        <v>1461</v>
      </c>
      <c r="C18" s="131"/>
      <c r="D18" s="131"/>
      <c r="E18" s="132"/>
    </row>
    <row r="19" spans="1:5" ht="32.25" customHeight="1" x14ac:dyDescent="0.2">
      <c r="A19" s="239"/>
      <c r="B19" s="239"/>
      <c r="C19" s="239"/>
      <c r="D19" s="239"/>
      <c r="E19" s="239"/>
    </row>
    <row r="20" spans="1:5" ht="33" customHeight="1" x14ac:dyDescent="0.2">
      <c r="A20" s="258" t="s">
        <v>90</v>
      </c>
      <c r="B20" s="258"/>
      <c r="C20" s="258"/>
      <c r="D20" s="258"/>
      <c r="E20" s="258"/>
    </row>
    <row r="21" spans="1:5" ht="39" customHeight="1" x14ac:dyDescent="0.2">
      <c r="A21" s="22" t="s">
        <v>71</v>
      </c>
      <c r="B21" s="259"/>
      <c r="C21" s="260"/>
      <c r="D21" s="260"/>
      <c r="E21" s="261"/>
    </row>
    <row r="22" spans="1:5" ht="39.75" customHeight="1" x14ac:dyDescent="0.2">
      <c r="A22" s="28" t="s">
        <v>66</v>
      </c>
      <c r="B22" s="122">
        <f>DATE(YEAR(B21)+3,MONTH(B21)+6,DAY(B21))</f>
        <v>1277</v>
      </c>
      <c r="C22" s="122"/>
      <c r="D22" s="122"/>
      <c r="E22" s="123"/>
    </row>
    <row r="23" spans="1:5" ht="39.75" customHeight="1" x14ac:dyDescent="0.2">
      <c r="A23" s="27" t="s">
        <v>67</v>
      </c>
      <c r="B23" s="131">
        <f>DATE(YEAR(B21)+3,MONTH(B21),DAY(B21))</f>
        <v>1096</v>
      </c>
      <c r="C23" s="131"/>
      <c r="D23" s="131"/>
      <c r="E23" s="132"/>
    </row>
  </sheetData>
  <sheetProtection sheet="1" objects="1" scenarios="1" formatCells="0"/>
  <mergeCells count="21">
    <mergeCell ref="A20:E20"/>
    <mergeCell ref="B21:E21"/>
    <mergeCell ref="B22:E22"/>
    <mergeCell ref="B23:E23"/>
    <mergeCell ref="A16:E16"/>
    <mergeCell ref="A1:E1"/>
    <mergeCell ref="A2:E2"/>
    <mergeCell ref="A5:E5"/>
    <mergeCell ref="A6:E6"/>
    <mergeCell ref="A7:E7"/>
    <mergeCell ref="A8:E8"/>
    <mergeCell ref="A9:E9"/>
    <mergeCell ref="A15:E15"/>
    <mergeCell ref="A19:E19"/>
    <mergeCell ref="B18:E18"/>
    <mergeCell ref="B17:E17"/>
    <mergeCell ref="A10:E10"/>
    <mergeCell ref="B13:E13"/>
    <mergeCell ref="B11:E11"/>
    <mergeCell ref="B12:E12"/>
    <mergeCell ref="B14:E14"/>
  </mergeCells>
  <pageMargins left="0.7" right="0.7" top="0.75" bottom="0.75" header="0.3" footer="0.3"/>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Instruction</vt:lpstr>
      <vt:lpstr>CALCULATOR STT</vt:lpstr>
      <vt:lpstr>CALCULATOR LTT </vt:lpstr>
      <vt:lpstr>CALCULATOR EOL</vt:lpstr>
      <vt:lpstr>CALCULATOR PROMOTION</vt:lpstr>
      <vt:lpstr>CALCULATOR CS Award</vt:lpstr>
      <vt:lpstr>CALCULATOR Supperannuation</vt:lpstr>
      <vt:lpstr>CALCULATOR Doctor Careerpath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Microsoft Office User</cp:lastModifiedBy>
  <cp:lastPrinted>2018-04-15T16:38:27Z</cp:lastPrinted>
  <dcterms:created xsi:type="dcterms:W3CDTF">2017-11-30T05:51:08Z</dcterms:created>
  <dcterms:modified xsi:type="dcterms:W3CDTF">2018-08-21T05:32:02Z</dcterms:modified>
</cp:coreProperties>
</file>